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6345" windowHeight="14445" tabRatio="725"/>
  </bookViews>
  <sheets>
    <sheet name="このExcelの使い方" sheetId="1" r:id="rId1"/>
    <sheet name="誕生日一覧" sheetId="2" r:id="rId2"/>
    <sheet name="星座一覧" sheetId="3" r:id="rId3"/>
    <sheet name="結果" sheetId="4" r:id="rId4"/>
    <sheet name="参考" sheetId="5" r:id="rId5"/>
  </sheets>
  <calcPr calcId="145621"/>
</workbook>
</file>

<file path=xl/calcChain.xml><?xml version="1.0" encoding="utf-8"?>
<calcChain xmlns="http://schemas.openxmlformats.org/spreadsheetml/2006/main">
  <c r="D7" i="2" l="1"/>
  <c r="D9" i="2" l="1"/>
  <c r="D8" i="2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AH13" i="4"/>
  <c r="F13" i="4"/>
  <c r="E29" i="4"/>
  <c r="U20" i="4"/>
  <c r="J18" i="4"/>
  <c r="AB9" i="4"/>
  <c r="G46" i="4"/>
  <c r="G50" i="4"/>
  <c r="G53" i="4"/>
  <c r="G56" i="4"/>
  <c r="G48" i="4"/>
  <c r="G51" i="4"/>
  <c r="G54" i="4"/>
  <c r="G57" i="4"/>
  <c r="G49" i="4"/>
  <c r="G52" i="4"/>
  <c r="G55" i="4"/>
  <c r="G47" i="4"/>
  <c r="O25" i="4" l="1"/>
  <c r="AK33" i="4" l="1"/>
  <c r="U33" i="4"/>
  <c r="AK9" i="4"/>
  <c r="U14" i="4"/>
  <c r="L9" i="4" l="1"/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H6" i="3"/>
  <c r="H7" i="3"/>
  <c r="H8" i="3"/>
  <c r="H9" i="3"/>
  <c r="H10" i="3"/>
  <c r="H11" i="3"/>
  <c r="H12" i="3"/>
  <c r="H13" i="3"/>
  <c r="H14" i="3"/>
  <c r="H15" i="3"/>
  <c r="H16" i="3"/>
  <c r="H17" i="3"/>
  <c r="H5" i="3"/>
  <c r="B5" i="3"/>
  <c r="B6" i="3"/>
  <c r="B7" i="3"/>
  <c r="B8" i="3"/>
  <c r="B9" i="3"/>
  <c r="B10" i="3"/>
  <c r="B11" i="3"/>
  <c r="B12" i="3"/>
  <c r="B13" i="3"/>
  <c r="B14" i="3"/>
  <c r="B15" i="3"/>
  <c r="B16" i="3"/>
  <c r="G58" i="4" l="1"/>
  <c r="I50" i="4" s="1"/>
  <c r="K15" i="4" s="1"/>
  <c r="I47" i="4" l="1"/>
  <c r="AP11" i="4" s="1"/>
  <c r="I46" i="4"/>
  <c r="O20" i="4" s="1"/>
  <c r="I57" i="4"/>
  <c r="AG11" i="4" s="1"/>
  <c r="I56" i="4"/>
  <c r="Z35" i="4" s="1"/>
  <c r="I49" i="4"/>
  <c r="Q11" i="4" s="1"/>
  <c r="I54" i="4"/>
  <c r="J31" i="4" s="1"/>
  <c r="I52" i="4"/>
  <c r="AM15" i="4" s="1"/>
  <c r="I51" i="4"/>
  <c r="Z16" i="4" s="1"/>
  <c r="I55" i="4"/>
  <c r="W23" i="4" s="1"/>
  <c r="I53" i="4"/>
  <c r="T27" i="4" s="1"/>
  <c r="I48" i="4"/>
  <c r="AP35" i="4" s="1"/>
</calcChain>
</file>

<file path=xl/sharedStrings.xml><?xml version="1.0" encoding="utf-8"?>
<sst xmlns="http://schemas.openxmlformats.org/spreadsheetml/2006/main" count="83" uniqueCount="82">
  <si>
    <t>誕生日一覧</t>
    <rPh sb="0" eb="3">
      <t>タンジョウビ</t>
    </rPh>
    <rPh sb="3" eb="5">
      <t>イチラン</t>
    </rPh>
    <phoneticPr fontId="2"/>
  </si>
  <si>
    <t>グループ名</t>
    <phoneticPr fontId="2"/>
  </si>
  <si>
    <t>誕生日</t>
    <phoneticPr fontId="2"/>
  </si>
  <si>
    <t>星座</t>
    <rPh sb="0" eb="2">
      <t>セイザ</t>
    </rPh>
    <phoneticPr fontId="2"/>
  </si>
  <si>
    <t>　</t>
    <phoneticPr fontId="2"/>
  </si>
  <si>
    <t>牡羊座</t>
  </si>
  <si>
    <t>牡牛座</t>
  </si>
  <si>
    <t>星座一覧</t>
    <rPh sb="0" eb="2">
      <t>セイザ</t>
    </rPh>
    <rPh sb="2" eb="4">
      <t>イチラン</t>
    </rPh>
    <phoneticPr fontId="2"/>
  </si>
  <si>
    <t>山羊座</t>
  </si>
  <si>
    <t>水瓶座</t>
  </si>
  <si>
    <t>魚座</t>
  </si>
  <si>
    <t>双子座</t>
  </si>
  <si>
    <t>蟹座</t>
  </si>
  <si>
    <t>獅子座</t>
  </si>
  <si>
    <t>乙女座</t>
  </si>
  <si>
    <t>天秤座</t>
  </si>
  <si>
    <t>蠍座</t>
  </si>
  <si>
    <t>射手座</t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</si>
  <si>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</si>
  <si>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</si>
  <si>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※H列は、17行目の数式をコピー</t>
    <rPh sb="2" eb="3">
      <t>レツ</t>
    </rPh>
    <rPh sb="7" eb="9">
      <t>ギョウメ</t>
    </rPh>
    <rPh sb="10" eb="12">
      <t>スウシキ</t>
    </rPh>
    <phoneticPr fontId="2"/>
  </si>
  <si>
    <t>星座 自動判定用</t>
    <rPh sb="0" eb="2">
      <t>セイザ</t>
    </rPh>
    <rPh sb="3" eb="7">
      <t>ジドウハンテイ</t>
    </rPh>
    <rPh sb="7" eb="8">
      <t>ヨウ</t>
    </rPh>
    <phoneticPr fontId="2"/>
  </si>
  <si>
    <t>http://www.geocities.jp/koci_sax/holo.htm</t>
    <phoneticPr fontId="2"/>
  </si>
  <si>
    <t>星座と生まれ月</t>
    <phoneticPr fontId="2"/>
  </si>
  <si>
    <t>http://detail.chiebukuro.yahoo.co.jp/qa/question_detail/q1359529373</t>
    <phoneticPr fontId="2"/>
  </si>
  <si>
    <t>Excelで、｢生年月日｣を入力して、｢干支｣や｢星座</t>
    <phoneticPr fontId="2"/>
  </si>
  <si>
    <t>バランス型の天秤座</t>
    <phoneticPr fontId="2"/>
  </si>
  <si>
    <t>http://sksp.jp/blog/bab/?p=747</t>
    <phoneticPr fontId="2"/>
  </si>
  <si>
    <t>このExcel 「星座思考診断ツール@ウィザップ川﨑」 の使い方</t>
    <rPh sb="9" eb="11">
      <t>セイザ</t>
    </rPh>
    <rPh sb="11" eb="15">
      <t>シコウシンダン</t>
    </rPh>
    <rPh sb="24" eb="26">
      <t>カワサキ</t>
    </rPh>
    <rPh sb="29" eb="30">
      <t>ツカ</t>
    </rPh>
    <rPh sb="31" eb="32">
      <t>カタ</t>
    </rPh>
    <phoneticPr fontId="2"/>
  </si>
  <si>
    <t>http://fundo.jp/24156</t>
    <phoneticPr fontId="2"/>
  </si>
  <si>
    <t>参考</t>
    <rPh sb="0" eb="2">
      <t>サンコウ</t>
    </rPh>
    <phoneticPr fontId="2"/>
  </si>
  <si>
    <t>https://www.google.co.jp/search?q=%E6%98%9F%E5%BA%A7%E3%80%80%E6%80%9D%E8%80%83&amp;hl=ja&amp;source=lnms&amp;tbm=isch&amp;sa=X&amp;ved=0ahUKEwjDl4zpv-fKAhUElKYKHUZmDMsQ_AUIBygB</t>
    <phoneticPr fontId="2"/>
  </si>
  <si>
    <t>Google 「星座　思考」 画像検索結果</t>
    <rPh sb="15" eb="17">
      <t>ガゾウ</t>
    </rPh>
    <rPh sb="17" eb="21">
      <t>ケンサクケッカ</t>
    </rPh>
    <phoneticPr fontId="2"/>
  </si>
  <si>
    <t>当たっている人続出！12星座で分かる相性の良い人との相関図が話題に！</t>
    <phoneticPr fontId="2"/>
  </si>
  <si>
    <t>結果</t>
    <rPh sb="0" eb="2">
      <t>ケッカ</t>
    </rPh>
    <phoneticPr fontId="2"/>
  </si>
  <si>
    <t>真面目</t>
    <rPh sb="0" eb="3">
      <t>マジメ</t>
    </rPh>
    <phoneticPr fontId="2"/>
  </si>
  <si>
    <t>ファイト一発</t>
    <rPh sb="4" eb="6">
      <t>イッパツ</t>
    </rPh>
    <phoneticPr fontId="2"/>
  </si>
  <si>
    <t>機械的</t>
    <rPh sb="0" eb="3">
      <t>キカイテキ</t>
    </rPh>
    <phoneticPr fontId="2"/>
  </si>
  <si>
    <t>異次元空間</t>
    <rPh sb="0" eb="5">
      <t>イジゲンクウカン</t>
    </rPh>
    <phoneticPr fontId="2"/>
  </si>
  <si>
    <t>バランス型</t>
    <rPh sb="4" eb="5">
      <t>ガタ</t>
    </rPh>
    <phoneticPr fontId="2"/>
  </si>
  <si>
    <t>ちゃっかり者</t>
    <rPh sb="5" eb="6">
      <t>モノ</t>
    </rPh>
    <phoneticPr fontId="2"/>
  </si>
  <si>
    <t>頼れる兄貴／姉貴</t>
    <rPh sb="0" eb="1">
      <t>タヨ</t>
    </rPh>
    <rPh sb="3" eb="5">
      <t>アニキ</t>
    </rPh>
    <rPh sb="6" eb="8">
      <t>アネキ</t>
    </rPh>
    <phoneticPr fontId="2"/>
  </si>
  <si>
    <t>陰謀者</t>
    <rPh sb="0" eb="3">
      <t>インボウシャ</t>
    </rPh>
    <phoneticPr fontId="2"/>
  </si>
  <si>
    <t>脳天気すぎ</t>
    <rPh sb="0" eb="3">
      <t>ノウテンキ</t>
    </rPh>
    <phoneticPr fontId="2"/>
  </si>
  <si>
    <t>ノリだけで生きている</t>
    <rPh sb="5" eb="6">
      <t>イ</t>
    </rPh>
    <phoneticPr fontId="2"/>
  </si>
  <si>
    <t>自分勝手すぎ</t>
    <rPh sb="0" eb="4">
      <t>ジブンカッテ</t>
    </rPh>
    <phoneticPr fontId="2"/>
  </si>
  <si>
    <t>私が一番!!</t>
    <rPh sb="0" eb="1">
      <t>ワタシ</t>
    </rPh>
    <rPh sb="2" eb="4">
      <t>イチバン</t>
    </rPh>
    <phoneticPr fontId="2"/>
  </si>
  <si>
    <t>内心ドキドキ</t>
    <rPh sb="0" eb="2">
      <t>ナイシン</t>
    </rPh>
    <phoneticPr fontId="2"/>
  </si>
  <si>
    <t>計算高すぎ</t>
    <rPh sb="0" eb="2">
      <t>ケイサン</t>
    </rPh>
    <rPh sb="2" eb="3">
      <t>ダカ</t>
    </rPh>
    <phoneticPr fontId="2"/>
  </si>
  <si>
    <t>誰もこっちに来るな!!</t>
    <rPh sb="0" eb="1">
      <t>ダレ</t>
    </rPh>
    <rPh sb="6" eb="7">
      <t>ク</t>
    </rPh>
    <phoneticPr fontId="2"/>
  </si>
  <si>
    <t>この世とは違う世界に行きている</t>
    <rPh sb="2" eb="3">
      <t>ヨ</t>
    </rPh>
    <rPh sb="5" eb="6">
      <t>チガ</t>
    </rPh>
    <rPh sb="7" eb="9">
      <t>セカイ</t>
    </rPh>
    <rPh sb="10" eb="11">
      <t>イ</t>
    </rPh>
    <phoneticPr fontId="2"/>
  </si>
  <si>
    <t>マイナス思考</t>
    <rPh sb="4" eb="6">
      <t>シコウ</t>
    </rPh>
    <phoneticPr fontId="2"/>
  </si>
  <si>
    <t>プラス思考</t>
    <rPh sb="3" eb="5">
      <t>シコウ</t>
    </rPh>
    <phoneticPr fontId="2"/>
  </si>
  <si>
    <t>現実的</t>
    <rPh sb="0" eb="3">
      <t>ゲンジツテキ</t>
    </rPh>
    <phoneticPr fontId="2"/>
  </si>
  <si>
    <t>空想的</t>
    <rPh sb="0" eb="3">
      <t>クウソウテキ</t>
    </rPh>
    <phoneticPr fontId="2"/>
  </si>
  <si>
    <t>イエー!!軍団</t>
    <rPh sb="5" eb="7">
      <t>グンダン</t>
    </rPh>
    <phoneticPr fontId="2"/>
  </si>
  <si>
    <t>博愛主義・誰にも肩入れしない</t>
    <rPh sb="0" eb="4">
      <t>ハクアイシュギ</t>
    </rPh>
    <rPh sb="5" eb="6">
      <t>ダレ</t>
    </rPh>
    <rPh sb="8" eb="10">
      <t>カタイ</t>
    </rPh>
    <phoneticPr fontId="2"/>
  </si>
  <si>
    <t>人数</t>
    <rPh sb="0" eb="2">
      <t>ニンズウ</t>
    </rPh>
    <phoneticPr fontId="2"/>
  </si>
  <si>
    <t>合計</t>
    <rPh sb="0" eb="2">
      <t>ゴウケイ</t>
    </rPh>
    <phoneticPr fontId="2"/>
  </si>
  <si>
    <t>％</t>
    <phoneticPr fontId="2"/>
  </si>
  <si>
    <t>　 年は適当な年で大丈夫です。</t>
    <rPh sb="2" eb="3">
      <t>ネン</t>
    </rPh>
    <rPh sb="4" eb="6">
      <t>テキトウ</t>
    </rPh>
    <rPh sb="7" eb="8">
      <t>トシ</t>
    </rPh>
    <rPh sb="9" eb="12">
      <t>ダイジョウブ</t>
    </rPh>
    <phoneticPr fontId="2"/>
  </si>
  <si>
    <t>　 （星座を自動判定したいだけなので。）</t>
    <rPh sb="3" eb="5">
      <t>セイザ</t>
    </rPh>
    <rPh sb="6" eb="8">
      <t>ジドウ</t>
    </rPh>
    <rPh sb="8" eb="10">
      <t>ハンテイ</t>
    </rPh>
    <phoneticPr fontId="2"/>
  </si>
  <si>
    <r>
      <t>●</t>
    </r>
    <r>
      <rPr>
        <b/>
        <sz val="11"/>
        <color rgb="FF0070C0"/>
        <rFont val="ＭＳ Ｐゴシック"/>
        <family val="3"/>
        <charset val="128"/>
      </rPr>
      <t>［誕生日一覧］シート</t>
    </r>
    <r>
      <rPr>
        <sz val="11"/>
        <color theme="1"/>
        <rFont val="ＭＳ Ｐゴシック"/>
        <family val="2"/>
        <charset val="128"/>
      </rPr>
      <t>へ入力する誕生日は、月日が合っていればOK。</t>
    </r>
    <rPh sb="12" eb="14">
      <t>ニュウリョク</t>
    </rPh>
    <rPh sb="16" eb="19">
      <t>タンジョウビ</t>
    </rPh>
    <rPh sb="21" eb="23">
      <t>ツキヒ</t>
    </rPh>
    <rPh sb="24" eb="25">
      <t>ア</t>
    </rPh>
    <phoneticPr fontId="2"/>
  </si>
  <si>
    <r>
      <t>●</t>
    </r>
    <r>
      <rPr>
        <b/>
        <sz val="11"/>
        <color rgb="FF0070C0"/>
        <rFont val="ＭＳ Ｐゴシック"/>
        <family val="3"/>
        <charset val="128"/>
      </rPr>
      <t>［誕生日一覧］シート</t>
    </r>
    <r>
      <rPr>
        <sz val="11"/>
        <color theme="1"/>
        <rFont val="ＭＳ Ｐゴシック"/>
        <family val="2"/>
        <charset val="128"/>
      </rPr>
      <t>へ入力するグループ名は、入力しなくても大丈夫。</t>
    </r>
    <rPh sb="12" eb="14">
      <t>ニュウリョク</t>
    </rPh>
    <rPh sb="20" eb="21">
      <t>メイ</t>
    </rPh>
    <rPh sb="23" eb="25">
      <t>ニュウリョク</t>
    </rPh>
    <rPh sb="30" eb="33">
      <t>ダイジョウブ</t>
    </rPh>
    <phoneticPr fontId="2"/>
  </si>
  <si>
    <r>
      <t>　 入力した場合、フィルター機能で絞り込めば、絞り込んだ内容のみが</t>
    </r>
    <r>
      <rPr>
        <b/>
        <sz val="11"/>
        <color rgb="FF00B050"/>
        <rFont val="ＭＳ Ｐゴシック"/>
        <family val="3"/>
        <charset val="128"/>
      </rPr>
      <t>［結果］シート</t>
    </r>
    <r>
      <rPr>
        <sz val="11"/>
        <color theme="1"/>
        <rFont val="ＭＳ Ｐゴシック"/>
        <family val="2"/>
        <charset val="128"/>
      </rPr>
      <t>へ反映されます。</t>
    </r>
    <rPh sb="2" eb="4">
      <t>ニュウリョク</t>
    </rPh>
    <rPh sb="6" eb="8">
      <t>バアイ</t>
    </rPh>
    <rPh sb="14" eb="16">
      <t>キノウ</t>
    </rPh>
    <rPh sb="17" eb="18">
      <t>シボ</t>
    </rPh>
    <rPh sb="19" eb="20">
      <t>コ</t>
    </rPh>
    <rPh sb="23" eb="24">
      <t>シボ</t>
    </rPh>
    <rPh sb="25" eb="26">
      <t>コ</t>
    </rPh>
    <rPh sb="28" eb="30">
      <t>ナイヨウ</t>
    </rPh>
    <rPh sb="34" eb="36">
      <t>ケッカ</t>
    </rPh>
    <rPh sb="41" eb="43">
      <t>ハンエイ</t>
    </rPh>
    <phoneticPr fontId="2"/>
  </si>
  <si>
    <r>
      <t>　 あとは、勝手に</t>
    </r>
    <r>
      <rPr>
        <b/>
        <sz val="11"/>
        <color rgb="FF00B050"/>
        <rFont val="ＭＳ Ｐゴシック"/>
        <family val="3"/>
        <charset val="128"/>
      </rPr>
      <t>［結果］シート</t>
    </r>
    <r>
      <rPr>
        <sz val="11"/>
        <color theme="1"/>
        <rFont val="ＭＳ Ｐゴシック"/>
        <family val="2"/>
        <charset val="128"/>
      </rPr>
      <t>に反映されます。</t>
    </r>
    <rPh sb="6" eb="8">
      <t>カッテ</t>
    </rPh>
    <rPh sb="10" eb="12">
      <t>ケッカ</t>
    </rPh>
    <rPh sb="17" eb="19">
      <t>ハンエイ</t>
    </rPh>
    <phoneticPr fontId="2"/>
  </si>
  <si>
    <t>作成</t>
    <rPh sb="0" eb="2">
      <t>サクセイ</t>
    </rPh>
    <phoneticPr fontId="2"/>
  </si>
  <si>
    <t>2016.02.08</t>
    <phoneticPr fontId="2"/>
  </si>
  <si>
    <t>kawasaki@sksp.co.jp</t>
    <phoneticPr fontId="2"/>
  </si>
  <si>
    <t>株式会社ウィザップ　川﨑　誠</t>
    <rPh sb="0" eb="4">
      <t>カブシキカイシャ</t>
    </rPh>
    <rPh sb="10" eb="12">
      <t>カワサキ</t>
    </rPh>
    <rPh sb="13" eb="14">
      <t>マコト</t>
    </rPh>
    <phoneticPr fontId="2"/>
  </si>
  <si>
    <t>https://twitter.com/mako_kawa</t>
    <phoneticPr fontId="2"/>
  </si>
  <si>
    <t>https://www.sksp.co.jp/blog/author/category/kawasaki/profile-kawasaki</t>
    <phoneticPr fontId="2"/>
  </si>
  <si>
    <t>https://www.facebook.com/makoto.kawasaki.10</t>
    <phoneticPr fontId="2"/>
  </si>
  <si>
    <t>　 ……されるはず。</t>
    <phoneticPr fontId="2"/>
  </si>
  <si>
    <r>
      <t>●</t>
    </r>
    <r>
      <rPr>
        <b/>
        <sz val="11"/>
        <color rgb="FF0070C0"/>
        <rFont val="ＭＳ Ｐゴシック"/>
        <family val="3"/>
        <charset val="128"/>
      </rPr>
      <t>［誕生日一覧］シート</t>
    </r>
    <r>
      <rPr>
        <sz val="11"/>
        <color theme="1"/>
        <rFont val="ＭＳ Ｐゴシック"/>
        <family val="2"/>
        <charset val="128"/>
      </rPr>
      <t>の誕生日列を入力するだけ。</t>
    </r>
    <rPh sb="2" eb="5">
      <t>タンジョウビ</t>
    </rPh>
    <rPh sb="5" eb="7">
      <t>イチラン</t>
    </rPh>
    <rPh sb="12" eb="15">
      <t>タンジョウビ</t>
    </rPh>
    <rPh sb="15" eb="16">
      <t>レツ</t>
    </rPh>
    <rPh sb="17" eb="19">
      <t>ニュウリョク</t>
    </rPh>
    <phoneticPr fontId="2"/>
  </si>
  <si>
    <t>入力セルの列</t>
    <rPh sb="0" eb="2">
      <t>ニュウリョク</t>
    </rPh>
    <rPh sb="5" eb="6">
      <t>レツ</t>
    </rPh>
    <phoneticPr fontId="2"/>
  </si>
  <si>
    <t>数式のセルの列</t>
    <rPh sb="0" eb="2">
      <t>スウシキ</t>
    </rPh>
    <rPh sb="6" eb="7">
      <t>レツ</t>
    </rPh>
    <phoneticPr fontId="2"/>
  </si>
  <si>
    <t>=SUBTOTAL に =COUNTIF の機能を実装</t>
    <phoneticPr fontId="2"/>
  </si>
  <si>
    <t>http://oshiete.goo.ne.jp/qa/5151705.html</t>
    <phoneticPr fontId="2"/>
  </si>
  <si>
    <r>
      <t>●</t>
    </r>
    <r>
      <rPr>
        <b/>
        <sz val="11"/>
        <color theme="9" tint="-0.249977111117893"/>
        <rFont val="ＭＳ Ｐゴシック"/>
        <family val="3"/>
        <charset val="128"/>
      </rPr>
      <t>［参考］シート</t>
    </r>
    <r>
      <rPr>
        <sz val="11"/>
        <color theme="1"/>
        <rFont val="ＭＳ Ｐゴシック"/>
        <family val="2"/>
        <charset val="128"/>
      </rPr>
      <t>は、お世話になった元ネタです。</t>
    </r>
    <rPh sb="2" eb="4">
      <t>サンコウ</t>
    </rPh>
    <rPh sb="11" eb="13">
      <t>セワ</t>
    </rPh>
    <rPh sb="17" eb="18">
      <t>モト</t>
    </rPh>
    <phoneticPr fontId="2"/>
  </si>
  <si>
    <t>　※この時は、「新しいウインドウを開く」をして、</t>
    <rPh sb="4" eb="5">
      <t>トキ</t>
    </rPh>
    <rPh sb="8" eb="9">
      <t>アタラ</t>
    </rPh>
    <rPh sb="17" eb="18">
      <t>ヒラ</t>
    </rPh>
    <phoneticPr fontId="2"/>
  </si>
  <si>
    <r>
      <t>　　</t>
    </r>
    <r>
      <rPr>
        <sz val="11"/>
        <color rgb="FF0070C0"/>
        <rFont val="ＭＳ Ｐゴシック"/>
        <family val="3"/>
        <charset val="128"/>
      </rPr>
      <t xml:space="preserve"> </t>
    </r>
    <r>
      <rPr>
        <b/>
        <sz val="11"/>
        <color rgb="FF0070C0"/>
        <rFont val="ＭＳ Ｐゴシック"/>
        <family val="3"/>
        <charset val="128"/>
      </rPr>
      <t>［誕生日一覧］シート</t>
    </r>
    <r>
      <rPr>
        <sz val="11"/>
        <color theme="1"/>
        <rFont val="ＭＳ Ｐゴシック"/>
        <family val="2"/>
        <charset val="128"/>
      </rPr>
      <t>と、</t>
    </r>
    <r>
      <rPr>
        <b/>
        <sz val="11"/>
        <color rgb="FF00B050"/>
        <rFont val="ＭＳ Ｐゴシック"/>
        <family val="3"/>
        <charset val="128"/>
      </rPr>
      <t>［結果］シート</t>
    </r>
    <r>
      <rPr>
        <sz val="11"/>
        <color theme="1"/>
        <rFont val="ＭＳ Ｐゴシック"/>
        <family val="2"/>
        <charset val="128"/>
      </rPr>
      <t>を並べて表示すると、絞り込みが楽です (^^)</t>
    </r>
    <rPh sb="4" eb="7">
      <t>タンジョウビ</t>
    </rPh>
    <rPh sb="7" eb="9">
      <t>イチラン</t>
    </rPh>
    <rPh sb="16" eb="18">
      <t>ケッカ</t>
    </rPh>
    <rPh sb="23" eb="24">
      <t>ナラ</t>
    </rPh>
    <rPh sb="26" eb="28">
      <t>ヒョウジ</t>
    </rPh>
    <rPh sb="32" eb="33">
      <t>シボ</t>
    </rPh>
    <rPh sb="34" eb="35">
      <t>コ</t>
    </rPh>
    <rPh sb="37" eb="38">
      <t>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</si>
</sst>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0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1"/>
      <color theme="5" tint="-0.249977111117893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b/>
      <sz val="11"/>
      <color theme="9" tint="-0.249977111117893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rgb="FF0070C0"/>
      <name val="ＭＳ Ｐゴシック"/>
      <family val="2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22"/>
      <color rgb="FF0070C0"/>
      <name val="ＭＳ Ｐゴシック"/>
      <family val="3"/>
      <charset val="128"/>
    </font>
    <font>
      <b/>
      <sz val="22"/>
      <color rgb="FF0070C0"/>
      <name val="ＭＳ Ｐゴシック"/>
      <family val="3"/>
      <charset val="128"/>
    </font>
    <font>
      <b/>
      <sz val="20"/>
      <color rgb="FF00B0F0"/>
      <name val="ＭＳ Ｐゴシック"/>
      <family val="3"/>
      <charset val="128"/>
    </font>
    <font>
      <sz val="20"/>
      <color rgb="FF00B0F0"/>
      <name val="ＭＳ Ｐゴシック"/>
      <family val="2"/>
      <charset val="128"/>
    </font>
    <font>
      <sz val="20"/>
      <color rgb="FF00B0F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56" fontId="0" fillId="0" borderId="0" xfId="0" applyNumberForma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horizontal="right"/>
    </xf>
    <xf numFmtId="0" fontId="10" fillId="0" borderId="0" xfId="0" applyFont="1" applyBorder="1" applyAlignment="1"/>
    <xf numFmtId="0" fontId="12" fillId="0" borderId="0" xfId="0" applyFont="1" applyBorder="1" applyAlignment="1"/>
    <xf numFmtId="0" fontId="3" fillId="0" borderId="0" xfId="0" applyFont="1" applyAlignment="1"/>
    <xf numFmtId="0" fontId="15" fillId="0" borderId="0" xfId="0" applyFont="1" applyBorder="1" applyAlignment="1">
      <alignment horizontal="center" vertical="center" textRotation="255"/>
    </xf>
    <xf numFmtId="0" fontId="0" fillId="0" borderId="0" xfId="0" applyNumberFormat="1">
      <alignment vertical="center"/>
    </xf>
    <xf numFmtId="0" fontId="24" fillId="4" borderId="0" xfId="0" applyFont="1" applyFill="1" applyAlignment="1">
      <alignment horizontal="center" vertical="center"/>
    </xf>
    <xf numFmtId="0" fontId="0" fillId="0" borderId="0" xfId="0" quotePrefix="1">
      <alignment vertical="center"/>
    </xf>
    <xf numFmtId="0" fontId="25" fillId="0" borderId="0" xfId="0" applyFont="1">
      <alignment vertical="center"/>
    </xf>
    <xf numFmtId="0" fontId="26" fillId="7" borderId="0" xfId="0" applyFont="1" applyFill="1">
      <alignment vertical="center"/>
    </xf>
    <xf numFmtId="0" fontId="27" fillId="7" borderId="0" xfId="0" applyFont="1" applyFill="1">
      <alignment vertical="center"/>
    </xf>
    <xf numFmtId="0" fontId="26" fillId="6" borderId="0" xfId="0" applyFont="1" applyFill="1" applyAlignment="1"/>
    <xf numFmtId="0" fontId="3" fillId="5" borderId="0" xfId="0" applyFont="1" applyFill="1" applyAlignment="1">
      <alignment horizontal="center" vertical="center"/>
    </xf>
    <xf numFmtId="0" fontId="26" fillId="8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76" fontId="3" fillId="3" borderId="8" xfId="2" applyNumberFormat="1" applyFont="1" applyFill="1" applyBorder="1" applyAlignment="1">
      <alignment horizontal="right" vertical="center"/>
    </xf>
    <xf numFmtId="9" fontId="21" fillId="0" borderId="0" xfId="2" applyFont="1" applyBorder="1" applyAlignment="1">
      <alignment horizontal="left" vertical="center"/>
    </xf>
    <xf numFmtId="9" fontId="21" fillId="0" borderId="0" xfId="2" applyFont="1" applyBorder="1" applyAlignment="1">
      <alignment horizontal="left" vertical="center" shrinkToFit="1"/>
    </xf>
    <xf numFmtId="9" fontId="21" fillId="0" borderId="0" xfId="2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right" vertical="center"/>
    </xf>
    <xf numFmtId="0" fontId="19" fillId="2" borderId="8" xfId="0" applyFont="1" applyFill="1" applyBorder="1" applyAlignment="1">
      <alignment horizontal="center" vertical="center"/>
    </xf>
    <xf numFmtId="9" fontId="0" fillId="4" borderId="8" xfId="2" applyNumberFormat="1" applyFont="1" applyFill="1" applyBorder="1" applyAlignment="1">
      <alignment horizontal="right" vertical="center"/>
    </xf>
    <xf numFmtId="9" fontId="0" fillId="0" borderId="8" xfId="2" applyNumberFormat="1" applyFont="1" applyBorder="1" applyAlignment="1">
      <alignment horizontal="right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8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 textRotation="255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8" fillId="9" borderId="0" xfId="0" applyFont="1" applyFill="1" applyAlignment="1">
      <alignment vertical="top"/>
    </xf>
    <xf numFmtId="0" fontId="16" fillId="0" borderId="0" xfId="0" applyFont="1" applyBorder="1" applyAlignment="1"/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center" textRotation="255"/>
    </xf>
    <xf numFmtId="0" fontId="15" fillId="0" borderId="0" xfId="0" applyFont="1" applyBorder="1" applyAlignment="1">
      <alignment horizontal="center" vertical="center" textRotation="255"/>
    </xf>
  </cellXfs>
  <cellStyles count="3">
    <cellStyle name="パーセント" xfId="2" builtinId="5"/>
    <cellStyle name="ハイパーリンク" xfId="1" builtinId="8"/>
    <cellStyle name="標準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</dxf>
    <dxf>
      <numFmt numFmtId="47" formatCode="m&quot;月&quot;d&quot;日&quot;"/>
    </dxf>
    <dxf>
      <numFmt numFmtId="47" formatCode="m&quot;月&quot;d&quot;日&quot;"/>
    </dxf>
    <dxf>
      <font>
        <b/>
      </font>
      <numFmt numFmtId="0" formatCode="General"/>
      <alignment horizontal="center" vertical="center" textRotation="0" wrapText="0" indent="0" justifyLastLine="0" shrinkToFit="0" readingOrder="0"/>
    </dxf>
    <dxf>
      <numFmt numFmtId="0" formatCode="General"/>
    </dxf>
    <dxf>
      <numFmt numFmtId="47" formatCode="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0</xdr:colOff>
      <xdr:row>6</xdr:row>
      <xdr:rowOff>0</xdr:rowOff>
    </xdr:from>
    <xdr:to>
      <xdr:col>77</xdr:col>
      <xdr:colOff>9525</xdr:colOff>
      <xdr:row>30</xdr:row>
      <xdr:rowOff>102004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38175"/>
          <a:ext cx="5010150" cy="42549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誕生日一覧" displayName="誕生日一覧" ref="B6:D9" totalsRowShown="0">
  <autoFilter ref="B6:D9"/>
  <sortState ref="B7:D104">
    <sortCondition ref="B6:B104"/>
  </sortState>
  <tableColumns count="3">
    <tableColumn id="2" name="グループ名"/>
    <tableColumn id="1" name="誕生日" dataDxfId="8"/>
    <tableColumn id="3" name="星座" dataDxfId="7">
      <calculatedColumnFormula>IF(ISBLANK(誕生日一覧[[#This Row],[誕生日]]),"",VLOOKUP(TEXT(誕生日一覧[[#This Row],[誕生日]],"mmdd"),星座_自動判定用[#All],2,TRUE))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星座一覧" displayName="星座一覧" ref="B4:E16" totalsRowShown="0">
  <autoFilter ref="B4:E16"/>
  <tableColumns count="4">
    <tableColumn id="1" name="　" dataDxfId="6">
      <calculatedColumnFormula>ROW(星座一覧[[#This Row],[　]])-ROW(星座一覧[[#Headers],[　]])</calculatedColumnFormula>
    </tableColumn>
    <tableColumn id="2" name="星座"/>
    <tableColumn id="3" name="開始日" dataDxfId="5"/>
    <tableColumn id="4" name="終了日" dataDxfId="4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3" name="星座_自動判定用" displayName="星座_自動判定用" ref="G5:H17" headerRowCount="0" totalsRowShown="0" headerRowDxfId="3" dataDxfId="2">
  <tableColumns count="2">
    <tableColumn id="1" name="列1" dataDxfId="1">
      <calculatedColumnFormula>IF(ISTEXT($E4),"0101",TEXT($E4+1,"mmdd"))</calculatedColumnFormula>
    </tableColumn>
    <tableColumn id="2" name="列2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ksp.co.jp/blog/author/category/kawasaki/profile-kawasaki" TargetMode="External"/><Relationship Id="rId3" Type="http://schemas.openxmlformats.org/officeDocument/2006/relationships/hyperlink" Target="http://sksp.jp/blog/bab/?p=747" TargetMode="External"/><Relationship Id="rId7" Type="http://schemas.openxmlformats.org/officeDocument/2006/relationships/hyperlink" Target="https://twitter.com/mako_kawa" TargetMode="External"/><Relationship Id="rId2" Type="http://schemas.openxmlformats.org/officeDocument/2006/relationships/hyperlink" Target="http://detail.chiebukuro.yahoo.co.jp/qa/question_detail/q1359529373" TargetMode="External"/><Relationship Id="rId1" Type="http://schemas.openxmlformats.org/officeDocument/2006/relationships/hyperlink" Target="http://www.geocities.jp/koci_sax/holo.htm" TargetMode="External"/><Relationship Id="rId6" Type="http://schemas.openxmlformats.org/officeDocument/2006/relationships/hyperlink" Target="mailto:kawasaki@sksp.co.jp" TargetMode="External"/><Relationship Id="rId5" Type="http://schemas.openxmlformats.org/officeDocument/2006/relationships/hyperlink" Target="https://www.google.co.jp/search?q=%E6%98%9F%E5%BA%A7%E3%80%80%E6%80%9D%E8%80%83&amp;hl=ja&amp;source=lnms&amp;tbm=isch&amp;sa=X&amp;ved=0ahUKEwjDl4zpv-fKAhUElKYKHUZmDMsQ_AUIBygB" TargetMode="External"/><Relationship Id="rId10" Type="http://schemas.openxmlformats.org/officeDocument/2006/relationships/hyperlink" Target="http://oshiete.goo.ne.jp/qa/5151705.html" TargetMode="External"/><Relationship Id="rId4" Type="http://schemas.openxmlformats.org/officeDocument/2006/relationships/hyperlink" Target="http://fundo.jp/24156" TargetMode="External"/><Relationship Id="rId9" Type="http://schemas.openxmlformats.org/officeDocument/2006/relationships/hyperlink" Target="https://www.facebook.com/makoto.kawasaki.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B1:I22"/>
  <sheetViews>
    <sheetView tabSelected="1" workbookViewId="0"/>
  </sheetViews>
  <sheetFormatPr defaultRowHeight="13.5"/>
  <cols>
    <col min="1" max="1" width="1.625" customWidth="1"/>
  </cols>
  <sheetData>
    <row r="1" spans="2:9" ht="9.9499999999999993" customHeight="1"/>
    <row r="2" spans="2:9" ht="17.25">
      <c r="B2" s="27" t="s">
        <v>28</v>
      </c>
      <c r="C2" s="28"/>
      <c r="D2" s="28"/>
      <c r="E2" s="28"/>
      <c r="F2" s="28"/>
      <c r="G2" s="28"/>
      <c r="H2" s="28"/>
      <c r="I2" s="28"/>
    </row>
    <row r="5" spans="2:9">
      <c r="B5" t="s">
        <v>74</v>
      </c>
    </row>
    <row r="6" spans="2:9">
      <c r="B6" t="s">
        <v>65</v>
      </c>
    </row>
    <row r="7" spans="2:9">
      <c r="B7" t="s">
        <v>73</v>
      </c>
    </row>
    <row r="10" spans="2:9">
      <c r="B10" t="s">
        <v>62</v>
      </c>
    </row>
    <row r="11" spans="2:9">
      <c r="B11" t="s">
        <v>60</v>
      </c>
    </row>
    <row r="12" spans="2:9">
      <c r="B12" t="s">
        <v>61</v>
      </c>
    </row>
    <row r="15" spans="2:9">
      <c r="B15" t="s">
        <v>63</v>
      </c>
    </row>
    <row r="16" spans="2:9">
      <c r="B16" t="s">
        <v>64</v>
      </c>
    </row>
    <row r="18" spans="2:2">
      <c r="B18" t="s">
        <v>80</v>
      </c>
    </row>
    <row r="19" spans="2:2">
      <c r="B19" t="s">
        <v>81</v>
      </c>
    </row>
    <row r="22" spans="2:2">
      <c r="B22" t="s">
        <v>79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1:D9"/>
  <sheetViews>
    <sheetView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.625" customWidth="1"/>
    <col min="2" max="2" width="15.125" bestFit="1" customWidth="1"/>
    <col min="3" max="3" width="9.75" bestFit="1" customWidth="1"/>
    <col min="4" max="4" width="15" bestFit="1" customWidth="1"/>
    <col min="6" max="6" width="13.25" bestFit="1" customWidth="1"/>
  </cols>
  <sheetData>
    <row r="1" spans="2:4" ht="9.9499999999999993" customHeight="1"/>
    <row r="2" spans="2:4" ht="17.25">
      <c r="B2" s="29" t="s">
        <v>0</v>
      </c>
      <c r="C2" s="29"/>
      <c r="D2" s="29"/>
    </row>
    <row r="3" spans="2:4">
      <c r="B3" s="21"/>
      <c r="C3" s="21"/>
      <c r="D3" s="21"/>
    </row>
    <row r="4" spans="2:4">
      <c r="B4" s="30" t="s">
        <v>75</v>
      </c>
      <c r="C4" s="30"/>
      <c r="D4" s="24" t="s">
        <v>76</v>
      </c>
    </row>
    <row r="5" spans="2:4">
      <c r="B5" s="21"/>
      <c r="C5" s="21"/>
      <c r="D5" s="21"/>
    </row>
    <row r="6" spans="2:4">
      <c r="B6" t="s">
        <v>1</v>
      </c>
      <c r="C6" t="s">
        <v>2</v>
      </c>
      <c r="D6" t="s">
        <v>3</v>
      </c>
    </row>
    <row r="7" spans="2:4">
      <c r="C7" s="2"/>
      <c r="D7" s="23" t="str">
        <f>IF(ISBLANK(誕生日一覧[[#This Row],[誕生日]]),"",VLOOKUP(TEXT(誕生日一覧[[#This Row],[誕生日]],"mmdd"),星座_自動判定用[#All],2,TRUE))</f>
        <v/>
      </c>
    </row>
    <row r="8" spans="2:4">
      <c r="C8" s="2"/>
      <c r="D8" s="23" t="str">
        <f>IF(ISBLANK(誕生日一覧[[#This Row],[誕生日]]),"",VLOOKUP(TEXT(誕生日一覧[[#This Row],[誕生日]],"mmdd"),星座_自動判定用[#All],2,TRUE))</f>
        <v/>
      </c>
    </row>
    <row r="9" spans="2:4">
      <c r="C9" s="2"/>
      <c r="D9" s="23" t="str">
        <f>IF(ISBLANK(誕生日一覧[[#This Row],[誕生日]]),"",VLOOKUP(TEXT(誕生日一覧[[#This Row],[誕生日]],"mmdd"),星座_自動判定用[#All],2,TRUE))</f>
        <v/>
      </c>
    </row>
  </sheetData>
  <mergeCells count="2">
    <mergeCell ref="B2:D2"/>
    <mergeCell ref="B4:C4"/>
  </mergeCells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J17"/>
  <sheetViews>
    <sheetView workbookViewId="0">
      <pane ySplit="4" topLeftCell="A5" activePane="bottomLeft" state="frozen"/>
      <selection pane="bottomLeft" activeCell="A5" sqref="A5"/>
    </sheetView>
  </sheetViews>
  <sheetFormatPr defaultRowHeight="13.5" outlineLevelCol="1"/>
  <cols>
    <col min="1" max="1" width="1.625" customWidth="1"/>
    <col min="4" max="4" width="9.25" bestFit="1" customWidth="1"/>
    <col min="5" max="5" width="9.75" bestFit="1" customWidth="1"/>
    <col min="7" max="7" width="5.5" bestFit="1" customWidth="1" outlineLevel="1"/>
    <col min="8" max="8" width="7.125" customWidth="1" outlineLevel="1"/>
    <col min="9" max="9" width="4.625" customWidth="1" outlineLevel="1"/>
    <col min="10" max="10" width="29.25" bestFit="1" customWidth="1" outlineLevel="1"/>
  </cols>
  <sheetData>
    <row r="1" spans="2:10" ht="9.9499999999999993" customHeight="1"/>
    <row r="2" spans="2:10" ht="17.25">
      <c r="B2" s="31" t="s">
        <v>7</v>
      </c>
      <c r="C2" s="31"/>
      <c r="D2" s="31"/>
      <c r="E2" s="31"/>
    </row>
    <row r="3" spans="2:10">
      <c r="G3" s="32" t="s">
        <v>21</v>
      </c>
      <c r="H3" s="32"/>
      <c r="I3" s="32"/>
      <c r="J3" s="32"/>
    </row>
    <row r="4" spans="2:10">
      <c r="B4" t="s">
        <v>4</v>
      </c>
      <c r="C4" t="s">
        <v>3</v>
      </c>
      <c r="D4" t="s">
        <v>18</v>
      </c>
      <c r="E4" t="s">
        <v>19</v>
      </c>
    </row>
    <row r="5" spans="2:10">
      <c r="B5" s="1">
        <f>ROW(星座一覧[[#This Row],[　]])-ROW(星座一覧[[#Headers],[　]])</f>
        <v>1</v>
      </c>
      <c r="C5" t="s">
        <v>8</v>
      </c>
      <c r="D5" s="2">
        <v>42361</v>
      </c>
      <c r="E5" s="2">
        <v>42389</v>
      </c>
      <c r="G5" s="4" t="str">
        <f t="shared" ref="G5:G17" si="0">IF(ISTEXT($E4),"0101",TEXT($E4+1,"mmdd"))</f>
        <v>0101</v>
      </c>
      <c r="H5" s="4" t="str">
        <f>IF(ISBLANK($C5),TRIM(#REF!),TRIM($C5))</f>
        <v>山羊座</v>
      </c>
      <c r="J5" s="3" t="s">
        <v>20</v>
      </c>
    </row>
    <row r="6" spans="2:10">
      <c r="B6" s="1">
        <f>ROW(星座一覧[[#This Row],[　]])-ROW(星座一覧[[#Headers],[　]])</f>
        <v>2</v>
      </c>
      <c r="C6" t="s">
        <v>9</v>
      </c>
      <c r="D6" s="2">
        <v>42390</v>
      </c>
      <c r="E6" s="2">
        <v>42419</v>
      </c>
      <c r="G6" s="4" t="str">
        <f t="shared" si="0"/>
        <v>0121</v>
      </c>
      <c r="H6" s="4" t="str">
        <f>IF(ISBLANK($C6),TRIM(#REF!),TRIM($C6))</f>
        <v>水瓶座</v>
      </c>
    </row>
    <row r="7" spans="2:10">
      <c r="B7" s="1">
        <f>ROW(星座一覧[[#This Row],[　]])-ROW(星座一覧[[#Headers],[　]])</f>
        <v>3</v>
      </c>
      <c r="C7" t="s">
        <v>10</v>
      </c>
      <c r="D7" s="2">
        <v>42420</v>
      </c>
      <c r="E7" s="2">
        <v>42449</v>
      </c>
      <c r="G7" s="4" t="str">
        <f t="shared" si="0"/>
        <v>0220</v>
      </c>
      <c r="H7" s="4" t="str">
        <f>IF(ISBLANK($C7),TRIM(#REF!),TRIM($C7))</f>
        <v>魚座</v>
      </c>
    </row>
    <row r="8" spans="2:10">
      <c r="B8" s="1">
        <f>ROW(星座一覧[[#This Row],[　]])-ROW(星座一覧[[#Headers],[　]])</f>
        <v>4</v>
      </c>
      <c r="C8" t="s">
        <v>5</v>
      </c>
      <c r="D8" s="2">
        <v>42450</v>
      </c>
      <c r="E8" s="2">
        <v>42480</v>
      </c>
      <c r="G8" s="4" t="str">
        <f t="shared" si="0"/>
        <v>0321</v>
      </c>
      <c r="H8" s="4" t="str">
        <f>IF(ISBLANK($C8),TRIM(#REF!),TRIM($C8))</f>
        <v>牡羊座</v>
      </c>
    </row>
    <row r="9" spans="2:10">
      <c r="B9" s="1">
        <f>ROW(星座一覧[[#This Row],[　]])-ROW(星座一覧[[#Headers],[　]])</f>
        <v>5</v>
      </c>
      <c r="C9" t="s">
        <v>6</v>
      </c>
      <c r="D9" s="2">
        <v>42481</v>
      </c>
      <c r="E9" s="2">
        <v>42510</v>
      </c>
      <c r="G9" s="4" t="str">
        <f t="shared" si="0"/>
        <v>0421</v>
      </c>
      <c r="H9" s="4" t="str">
        <f>IF(ISBLANK($C9),TRIM(#REF!),TRIM($C9))</f>
        <v>牡牛座</v>
      </c>
    </row>
    <row r="10" spans="2:10">
      <c r="B10" s="1">
        <f>ROW(星座一覧[[#This Row],[　]])-ROW(星座一覧[[#Headers],[　]])</f>
        <v>6</v>
      </c>
      <c r="C10" t="s">
        <v>11</v>
      </c>
      <c r="D10" s="2">
        <v>42511</v>
      </c>
      <c r="E10" s="2">
        <v>42542</v>
      </c>
      <c r="G10" s="4" t="str">
        <f t="shared" si="0"/>
        <v>0521</v>
      </c>
      <c r="H10" s="4" t="str">
        <f>IF(ISBLANK($C10),TRIM(#REF!),TRIM($C10))</f>
        <v>双子座</v>
      </c>
    </row>
    <row r="11" spans="2:10">
      <c r="B11" s="1">
        <f>ROW(星座一覧[[#This Row],[　]])-ROW(星座一覧[[#Headers],[　]])</f>
        <v>7</v>
      </c>
      <c r="C11" t="s">
        <v>12</v>
      </c>
      <c r="D11" s="2">
        <v>42543</v>
      </c>
      <c r="E11" s="2">
        <v>42574</v>
      </c>
      <c r="G11" s="4" t="str">
        <f t="shared" si="0"/>
        <v>0622</v>
      </c>
      <c r="H11" s="4" t="str">
        <f>IF(ISBLANK($C11),TRIM(#REF!),TRIM($C11))</f>
        <v>蟹座</v>
      </c>
    </row>
    <row r="12" spans="2:10">
      <c r="B12" s="1">
        <f>ROW(星座一覧[[#This Row],[　]])-ROW(星座一覧[[#Headers],[　]])</f>
        <v>8</v>
      </c>
      <c r="C12" t="s">
        <v>13</v>
      </c>
      <c r="D12" s="2">
        <v>42575</v>
      </c>
      <c r="E12" s="2">
        <v>42605</v>
      </c>
      <c r="G12" s="4" t="str">
        <f t="shared" si="0"/>
        <v>0724</v>
      </c>
      <c r="H12" s="4" t="str">
        <f>IF(ISBLANK($C12),TRIM(#REF!),TRIM($C12))</f>
        <v>獅子座</v>
      </c>
    </row>
    <row r="13" spans="2:10">
      <c r="B13" s="1">
        <f>ROW(星座一覧[[#This Row],[　]])-ROW(星座一覧[[#Headers],[　]])</f>
        <v>9</v>
      </c>
      <c r="C13" t="s">
        <v>14</v>
      </c>
      <c r="D13" s="2">
        <v>42606</v>
      </c>
      <c r="E13" s="2">
        <v>42636</v>
      </c>
      <c r="G13" s="4" t="str">
        <f t="shared" si="0"/>
        <v>0824</v>
      </c>
      <c r="H13" s="4" t="str">
        <f>IF(ISBLANK($C13),TRIM($C1),TRIM($C13))</f>
        <v>乙女座</v>
      </c>
    </row>
    <row r="14" spans="2:10">
      <c r="B14" s="1">
        <f>ROW(星座一覧[[#This Row],[　]])-ROW(星座一覧[[#Headers],[　]])</f>
        <v>10</v>
      </c>
      <c r="C14" t="s">
        <v>15</v>
      </c>
      <c r="D14" s="2">
        <v>42637</v>
      </c>
      <c r="E14" s="2">
        <v>42666</v>
      </c>
      <c r="G14" s="4" t="str">
        <f t="shared" si="0"/>
        <v>0924</v>
      </c>
      <c r="H14" s="4" t="str">
        <f>IF(ISBLANK($C14),TRIM($C2),TRIM($C14))</f>
        <v>天秤座</v>
      </c>
    </row>
    <row r="15" spans="2:10">
      <c r="B15" s="1">
        <f>ROW(星座一覧[[#This Row],[　]])-ROW(星座一覧[[#Headers],[　]])</f>
        <v>11</v>
      </c>
      <c r="C15" t="s">
        <v>16</v>
      </c>
      <c r="D15" s="2">
        <v>42667</v>
      </c>
      <c r="E15" s="2">
        <v>42696</v>
      </c>
      <c r="G15" s="4" t="str">
        <f t="shared" si="0"/>
        <v>1024</v>
      </c>
      <c r="H15" s="4" t="str">
        <f>IF(ISBLANK($C15),TRIM($C3),TRIM($C15))</f>
        <v>蠍座</v>
      </c>
    </row>
    <row r="16" spans="2:10">
      <c r="B16" s="1">
        <f>ROW(星座一覧[[#This Row],[　]])-ROW(星座一覧[[#Headers],[　]])</f>
        <v>12</v>
      </c>
      <c r="C16" t="s">
        <v>17</v>
      </c>
      <c r="D16" s="2">
        <v>42697</v>
      </c>
      <c r="E16" s="2">
        <v>43091</v>
      </c>
      <c r="G16" s="4" t="str">
        <f t="shared" si="0"/>
        <v>1123</v>
      </c>
      <c r="H16" s="4" t="str">
        <f>IF(ISBLANK($C16),TRIM($C4),TRIM($C16))</f>
        <v>射手座</v>
      </c>
    </row>
    <row r="17" spans="7:8">
      <c r="G17" s="4" t="str">
        <f t="shared" si="0"/>
        <v>1223</v>
      </c>
      <c r="H17" s="4" t="str">
        <f>IF(ISBLANK($C17),TRIM($C5),TRIM($C17))</f>
        <v>山羊座</v>
      </c>
    </row>
  </sheetData>
  <mergeCells count="2">
    <mergeCell ref="B2:E2"/>
    <mergeCell ref="G3:J3"/>
  </mergeCells>
  <phoneticPr fontId="2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AW58"/>
  <sheetViews>
    <sheetView showGridLines="0" workbookViewId="0"/>
  </sheetViews>
  <sheetFormatPr defaultColWidth="2.625" defaultRowHeight="13.5"/>
  <cols>
    <col min="1" max="1" width="1.625" customWidth="1"/>
    <col min="2" max="3" width="2.625" customWidth="1"/>
    <col min="15" max="15" width="2.625" customWidth="1"/>
  </cols>
  <sheetData>
    <row r="1" spans="2:47" ht="9.9499999999999993" customHeight="1"/>
    <row r="2" spans="2:47" ht="13.5" customHeight="1">
      <c r="B2" s="62" t="s">
        <v>34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</row>
    <row r="3" spans="2:47" ht="13.5" customHeight="1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</row>
    <row r="6" spans="2:47">
      <c r="T6" s="53" t="s">
        <v>52</v>
      </c>
      <c r="U6" s="53"/>
      <c r="V6" s="53"/>
      <c r="W6" s="53"/>
      <c r="X6" s="53"/>
      <c r="Y6" s="53"/>
      <c r="Z6" s="53"/>
      <c r="AA6" s="53"/>
      <c r="AB6" s="53"/>
      <c r="AC6" s="53"/>
      <c r="AI6" s="7"/>
      <c r="AJ6" s="7"/>
      <c r="AL6" s="57" t="s">
        <v>55</v>
      </c>
      <c r="AM6" s="58"/>
      <c r="AN6" s="58"/>
      <c r="AO6" s="58"/>
      <c r="AP6" s="58"/>
      <c r="AQ6" s="58"/>
      <c r="AR6" s="58"/>
      <c r="AS6" s="58"/>
    </row>
    <row r="7" spans="2:47" ht="14.25" thickBot="1">
      <c r="T7" s="54"/>
      <c r="U7" s="54"/>
      <c r="V7" s="54"/>
      <c r="W7" s="54"/>
      <c r="X7" s="54"/>
      <c r="Y7" s="54"/>
      <c r="Z7" s="54"/>
      <c r="AA7" s="54"/>
      <c r="AB7" s="54"/>
      <c r="AC7" s="54"/>
      <c r="AD7" s="14"/>
      <c r="AE7" s="14"/>
      <c r="AF7" s="14"/>
      <c r="AG7" s="14"/>
      <c r="AH7" s="14"/>
      <c r="AI7" s="14"/>
      <c r="AJ7" s="14"/>
      <c r="AK7" s="14"/>
      <c r="AL7" s="59"/>
      <c r="AM7" s="59"/>
      <c r="AN7" s="59"/>
      <c r="AO7" s="59"/>
      <c r="AP7" s="59"/>
      <c r="AQ7" s="59"/>
      <c r="AR7" s="59"/>
      <c r="AS7" s="59"/>
    </row>
    <row r="8" spans="2:47" ht="14.25" thickTop="1"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7"/>
      <c r="U8" s="7"/>
      <c r="V8" s="7"/>
      <c r="W8" s="7"/>
      <c r="X8" s="12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11"/>
    </row>
    <row r="9" spans="2:47" ht="13.5" customHeight="1">
      <c r="D9" s="11"/>
      <c r="E9" s="65" t="s">
        <v>35</v>
      </c>
      <c r="F9" s="65"/>
      <c r="G9" s="65"/>
      <c r="H9" s="65"/>
      <c r="I9" s="65"/>
      <c r="L9" s="37" t="str">
        <f>星座一覧!$C$8</f>
        <v>牡羊座</v>
      </c>
      <c r="M9" s="37"/>
      <c r="N9" s="37"/>
      <c r="O9" s="37"/>
      <c r="P9" s="37"/>
      <c r="Q9" s="20"/>
      <c r="R9" s="20"/>
      <c r="S9" s="7"/>
      <c r="U9" s="7"/>
      <c r="V9" s="7"/>
      <c r="W9" s="7"/>
      <c r="X9" s="12"/>
      <c r="Y9" s="7"/>
      <c r="AB9" s="37" t="str">
        <f>星座一覧!$C$16</f>
        <v>射手座</v>
      </c>
      <c r="AC9" s="37"/>
      <c r="AD9" s="37"/>
      <c r="AE9" s="37"/>
      <c r="AF9" s="37"/>
      <c r="AG9" s="18"/>
      <c r="AH9" s="18"/>
      <c r="AI9" s="7"/>
      <c r="AJ9" s="7"/>
      <c r="AK9" s="37" t="str">
        <f>星座一覧!$C$6</f>
        <v>水瓶座</v>
      </c>
      <c r="AL9" s="37"/>
      <c r="AM9" s="37"/>
      <c r="AN9" s="37"/>
      <c r="AO9" s="37"/>
      <c r="AP9" s="7"/>
      <c r="AQ9" s="7"/>
      <c r="AS9" s="7"/>
      <c r="AT9" s="11"/>
    </row>
    <row r="10" spans="2:47" ht="13.5" customHeight="1">
      <c r="D10" s="11"/>
      <c r="E10" s="65"/>
      <c r="F10" s="65"/>
      <c r="G10" s="65"/>
      <c r="H10" s="65"/>
      <c r="I10" s="65"/>
      <c r="L10" s="37"/>
      <c r="M10" s="37"/>
      <c r="N10" s="37"/>
      <c r="O10" s="37"/>
      <c r="P10" s="37"/>
      <c r="Q10" s="20"/>
      <c r="R10" s="20"/>
      <c r="S10" s="7"/>
      <c r="U10" s="7"/>
      <c r="V10" s="7"/>
      <c r="W10" s="7"/>
      <c r="X10" s="12"/>
      <c r="Y10" s="7"/>
      <c r="AB10" s="37"/>
      <c r="AC10" s="37"/>
      <c r="AD10" s="37"/>
      <c r="AE10" s="37"/>
      <c r="AF10" s="37"/>
      <c r="AG10" s="18"/>
      <c r="AH10" s="18"/>
      <c r="AI10" s="7"/>
      <c r="AJ10" s="7"/>
      <c r="AK10" s="37"/>
      <c r="AL10" s="37"/>
      <c r="AM10" s="37"/>
      <c r="AN10" s="37"/>
      <c r="AO10" s="37"/>
      <c r="AP10" s="7"/>
      <c r="AQ10" s="7"/>
      <c r="AS10" s="7"/>
      <c r="AT10" s="11"/>
    </row>
    <row r="11" spans="2:47" ht="13.5" customHeight="1">
      <c r="D11" s="11"/>
      <c r="E11" s="16"/>
      <c r="F11" s="16"/>
      <c r="G11" s="16"/>
      <c r="H11" s="16"/>
      <c r="I11" s="7"/>
      <c r="L11" s="37"/>
      <c r="M11" s="37"/>
      <c r="N11" s="37"/>
      <c r="O11" s="37"/>
      <c r="P11" s="37"/>
      <c r="Q11" s="34">
        <f ca="1">VLOOKUP(L9,$D$46:$J$57,6,FALSE)</f>
        <v>0</v>
      </c>
      <c r="R11" s="34"/>
      <c r="S11" s="34"/>
      <c r="V11" s="7"/>
      <c r="W11" s="7"/>
      <c r="X11" s="12"/>
      <c r="Y11" s="7"/>
      <c r="AB11" s="37"/>
      <c r="AC11" s="37"/>
      <c r="AD11" s="37"/>
      <c r="AE11" s="37"/>
      <c r="AF11" s="37"/>
      <c r="AG11" s="34">
        <f ca="1">VLOOKUP(AB9,$D$46:$J$57,6,FALSE)</f>
        <v>0</v>
      </c>
      <c r="AH11" s="34"/>
      <c r="AI11" s="34"/>
      <c r="AJ11" s="7"/>
      <c r="AK11" s="37"/>
      <c r="AL11" s="37"/>
      <c r="AM11" s="37"/>
      <c r="AN11" s="37"/>
      <c r="AO11" s="37"/>
      <c r="AP11" s="34">
        <f ca="1">VLOOKUP(AK9,$D$46:$J$57,6,FALSE)</f>
        <v>0</v>
      </c>
      <c r="AQ11" s="34"/>
      <c r="AR11" s="34"/>
      <c r="AS11" s="7"/>
      <c r="AT11" s="11"/>
    </row>
    <row r="12" spans="2:47" ht="13.5" customHeight="1">
      <c r="D12" s="11"/>
      <c r="E12" s="7"/>
      <c r="F12" s="7"/>
      <c r="G12" s="7"/>
      <c r="H12" s="7"/>
      <c r="I12" s="7"/>
      <c r="L12" s="38" t="s">
        <v>36</v>
      </c>
      <c r="M12" s="38"/>
      <c r="N12" s="38"/>
      <c r="O12" s="38"/>
      <c r="P12" s="38"/>
      <c r="Q12" s="34"/>
      <c r="R12" s="34"/>
      <c r="S12" s="34"/>
      <c r="V12" s="7"/>
      <c r="W12" s="7"/>
      <c r="X12" s="12"/>
      <c r="Y12" s="7"/>
      <c r="Z12" s="38" t="s">
        <v>44</v>
      </c>
      <c r="AA12" s="38"/>
      <c r="AB12" s="38"/>
      <c r="AC12" s="38"/>
      <c r="AD12" s="38"/>
      <c r="AE12" s="38"/>
      <c r="AF12" s="38"/>
      <c r="AG12" s="34"/>
      <c r="AH12" s="34"/>
      <c r="AI12" s="34"/>
      <c r="AJ12" s="7"/>
      <c r="AK12" s="38" t="s">
        <v>45</v>
      </c>
      <c r="AL12" s="38"/>
      <c r="AM12" s="38"/>
      <c r="AN12" s="38"/>
      <c r="AO12" s="38"/>
      <c r="AP12" s="34"/>
      <c r="AQ12" s="34"/>
      <c r="AR12" s="34"/>
      <c r="AS12" s="7"/>
      <c r="AT12" s="11"/>
    </row>
    <row r="13" spans="2:47" ht="13.5" customHeight="1">
      <c r="D13" s="11"/>
      <c r="E13" s="7"/>
      <c r="F13" s="37" t="str">
        <f>星座一覧!$C$9</f>
        <v>牡牛座</v>
      </c>
      <c r="G13" s="37"/>
      <c r="H13" s="37"/>
      <c r="I13" s="37"/>
      <c r="J13" s="37"/>
      <c r="K13" s="7"/>
      <c r="L13" s="7"/>
      <c r="M13" s="7"/>
      <c r="N13" s="7"/>
      <c r="O13" s="7"/>
      <c r="P13" s="7"/>
      <c r="Q13" s="7"/>
      <c r="V13" s="7"/>
      <c r="W13" s="7"/>
      <c r="X13" s="12"/>
      <c r="Y13" s="7"/>
      <c r="Z13" s="7"/>
      <c r="AA13" s="7"/>
      <c r="AB13" s="7"/>
      <c r="AC13" s="7"/>
      <c r="AD13" s="7"/>
      <c r="AE13" s="7"/>
      <c r="AF13" s="7"/>
      <c r="AG13" s="7"/>
      <c r="AH13" s="37" t="str">
        <f>星座一覧!$C$11</f>
        <v>蟹座</v>
      </c>
      <c r="AI13" s="37"/>
      <c r="AJ13" s="37"/>
      <c r="AK13" s="37"/>
      <c r="AL13" s="37"/>
      <c r="AM13" s="7"/>
      <c r="AN13" s="7"/>
      <c r="AR13" s="7"/>
      <c r="AS13" s="7"/>
      <c r="AT13" s="11"/>
    </row>
    <row r="14" spans="2:47" ht="13.5" customHeight="1">
      <c r="D14" s="11"/>
      <c r="F14" s="37"/>
      <c r="G14" s="37"/>
      <c r="H14" s="37"/>
      <c r="I14" s="37"/>
      <c r="J14" s="37"/>
      <c r="K14" s="7"/>
      <c r="L14" s="7"/>
      <c r="M14" s="7"/>
      <c r="P14" s="7"/>
      <c r="Q14" s="7"/>
      <c r="R14" s="7"/>
      <c r="S14" s="7"/>
      <c r="T14" s="7"/>
      <c r="U14" s="37" t="str">
        <f>星座一覧!$C$10</f>
        <v>双子座</v>
      </c>
      <c r="V14" s="37"/>
      <c r="W14" s="37"/>
      <c r="X14" s="37"/>
      <c r="Y14" s="37"/>
      <c r="AB14" s="7"/>
      <c r="AC14" s="7"/>
      <c r="AD14" s="7"/>
      <c r="AE14" s="7"/>
      <c r="AF14" s="7"/>
      <c r="AG14" s="7"/>
      <c r="AH14" s="37"/>
      <c r="AI14" s="37"/>
      <c r="AJ14" s="37"/>
      <c r="AK14" s="37"/>
      <c r="AL14" s="37"/>
      <c r="AM14" s="7"/>
      <c r="AN14" s="7"/>
      <c r="AO14" s="7"/>
      <c r="AP14" s="7"/>
      <c r="AQ14" s="7"/>
      <c r="AR14" s="7"/>
      <c r="AS14" s="7"/>
      <c r="AT14" s="11"/>
    </row>
    <row r="15" spans="2:47" ht="13.5" customHeight="1">
      <c r="D15" s="11"/>
      <c r="F15" s="37"/>
      <c r="G15" s="37"/>
      <c r="H15" s="37"/>
      <c r="I15" s="37"/>
      <c r="J15" s="37"/>
      <c r="K15" s="34">
        <f ca="1">VLOOKUP(F13,$D$46:$J$57,6,FALSE)</f>
        <v>0</v>
      </c>
      <c r="L15" s="34"/>
      <c r="M15" s="34"/>
      <c r="P15" s="7"/>
      <c r="Q15" s="7"/>
      <c r="R15" s="7"/>
      <c r="S15" s="7"/>
      <c r="T15" s="7"/>
      <c r="U15" s="37"/>
      <c r="V15" s="37"/>
      <c r="W15" s="37"/>
      <c r="X15" s="37"/>
      <c r="Y15" s="37"/>
      <c r="Z15" s="7"/>
      <c r="AA15" s="7"/>
      <c r="AB15" s="7"/>
      <c r="AC15" s="7"/>
      <c r="AD15" s="7"/>
      <c r="AE15" s="7"/>
      <c r="AF15" s="7"/>
      <c r="AG15" s="7"/>
      <c r="AH15" s="37"/>
      <c r="AI15" s="37"/>
      <c r="AJ15" s="37"/>
      <c r="AK15" s="37"/>
      <c r="AL15" s="37"/>
      <c r="AM15" s="34">
        <f ca="1">VLOOKUP(AH13,$D$46:$J$57,6,FALSE)</f>
        <v>0</v>
      </c>
      <c r="AN15" s="34"/>
      <c r="AO15" s="34"/>
      <c r="AP15" s="7"/>
      <c r="AQ15" s="7"/>
      <c r="AR15" s="7"/>
      <c r="AS15" s="7"/>
      <c r="AT15" s="11"/>
    </row>
    <row r="16" spans="2:47" ht="13.5" customHeight="1">
      <c r="D16" s="11"/>
      <c r="E16" s="38" t="s">
        <v>41</v>
      </c>
      <c r="F16" s="38"/>
      <c r="G16" s="38"/>
      <c r="H16" s="38"/>
      <c r="I16" s="38"/>
      <c r="J16" s="38"/>
      <c r="K16" s="34"/>
      <c r="L16" s="34"/>
      <c r="M16" s="34"/>
      <c r="P16" s="7"/>
      <c r="Q16" s="7"/>
      <c r="R16" s="7"/>
      <c r="S16" s="7"/>
      <c r="T16" s="7"/>
      <c r="U16" s="37"/>
      <c r="V16" s="37"/>
      <c r="W16" s="37"/>
      <c r="X16" s="37"/>
      <c r="Y16" s="37"/>
      <c r="Z16" s="35">
        <f ca="1">VLOOKUP(U14,$D$46:$J$57,6,FALSE)</f>
        <v>0</v>
      </c>
      <c r="AA16" s="35"/>
      <c r="AB16" s="35"/>
      <c r="AC16" s="7"/>
      <c r="AD16" s="7"/>
      <c r="AE16" s="7"/>
      <c r="AF16" s="7"/>
      <c r="AG16" s="7"/>
      <c r="AH16" s="38" t="s">
        <v>43</v>
      </c>
      <c r="AI16" s="38"/>
      <c r="AJ16" s="38"/>
      <c r="AK16" s="38"/>
      <c r="AL16" s="38"/>
      <c r="AM16" s="34"/>
      <c r="AN16" s="34"/>
      <c r="AO16" s="34"/>
      <c r="AP16" s="7"/>
      <c r="AQ16" s="7"/>
      <c r="AR16" s="7"/>
      <c r="AS16" s="7"/>
      <c r="AT16" s="11"/>
    </row>
    <row r="17" spans="2:49" ht="13.5" customHeight="1">
      <c r="D17" s="11"/>
      <c r="E17" s="7"/>
      <c r="F17" s="7"/>
      <c r="G17" s="7"/>
      <c r="H17" s="7"/>
      <c r="I17" s="7"/>
      <c r="J17" s="7"/>
      <c r="S17" s="7"/>
      <c r="T17" s="7"/>
      <c r="U17" s="38" t="s">
        <v>40</v>
      </c>
      <c r="V17" s="38"/>
      <c r="W17" s="38"/>
      <c r="X17" s="38"/>
      <c r="Y17" s="38"/>
      <c r="Z17" s="35"/>
      <c r="AA17" s="35"/>
      <c r="AB17" s="35"/>
      <c r="AC17" s="7"/>
      <c r="AD17" s="7"/>
      <c r="AE17" s="7"/>
      <c r="AF17" s="7"/>
      <c r="AG17" s="7"/>
      <c r="AH17" s="7"/>
      <c r="AI17" s="7"/>
      <c r="AJ17" s="7"/>
      <c r="AK17" s="7"/>
      <c r="AO17" s="7"/>
      <c r="AP17" s="7"/>
      <c r="AQ17" s="7"/>
      <c r="AR17" s="7"/>
      <c r="AS17" s="7"/>
      <c r="AT17" s="11"/>
    </row>
    <row r="18" spans="2:49" ht="13.5" customHeight="1">
      <c r="B18" s="55" t="s">
        <v>53</v>
      </c>
      <c r="C18" s="56"/>
      <c r="D18" s="11"/>
      <c r="E18" s="7"/>
      <c r="F18" s="7"/>
      <c r="J18" s="37" t="str">
        <f>星座一覧!$C$5</f>
        <v>山羊座</v>
      </c>
      <c r="K18" s="37"/>
      <c r="L18" s="37"/>
      <c r="M18" s="37"/>
      <c r="N18" s="37"/>
      <c r="S18" s="7"/>
      <c r="T18" s="7"/>
      <c r="U18" s="7"/>
      <c r="V18" s="7"/>
      <c r="W18" s="7"/>
      <c r="X18" s="7"/>
      <c r="Y18" s="11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O18" s="7"/>
      <c r="AP18" s="7"/>
      <c r="AQ18" s="7"/>
      <c r="AR18" s="7"/>
      <c r="AS18" s="7"/>
      <c r="AT18" s="67" t="s">
        <v>54</v>
      </c>
      <c r="AU18" s="68"/>
      <c r="AV18" s="22"/>
      <c r="AW18" s="22"/>
    </row>
    <row r="19" spans="2:49" ht="13.5" customHeight="1">
      <c r="B19" s="55"/>
      <c r="C19" s="56"/>
      <c r="D19" s="11"/>
      <c r="E19" s="7"/>
      <c r="F19" s="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  <c r="X19" s="7"/>
      <c r="Y19" s="11"/>
      <c r="Z19" s="7"/>
      <c r="AA19" s="7"/>
      <c r="AB19" s="7"/>
      <c r="AC19" s="7"/>
      <c r="AD19" s="7"/>
      <c r="AE19" s="7"/>
      <c r="AF19" s="7"/>
      <c r="AG19" s="7"/>
      <c r="AH19" s="66" t="s">
        <v>39</v>
      </c>
      <c r="AI19" s="66"/>
      <c r="AJ19" s="66"/>
      <c r="AK19" s="66"/>
      <c r="AL19" s="66"/>
      <c r="AM19" s="66"/>
      <c r="AN19" s="66"/>
      <c r="AO19" s="7"/>
      <c r="AP19" s="7"/>
      <c r="AQ19" s="7"/>
      <c r="AR19" s="7"/>
      <c r="AS19" s="7"/>
      <c r="AT19" s="67"/>
      <c r="AU19" s="68"/>
      <c r="AV19" s="22"/>
      <c r="AW19" s="22"/>
    </row>
    <row r="20" spans="2:49" ht="13.5" customHeight="1">
      <c r="B20" s="55"/>
      <c r="C20" s="56"/>
      <c r="D20" s="11"/>
      <c r="E20" s="7"/>
      <c r="F20" s="7"/>
      <c r="J20" s="37"/>
      <c r="K20" s="37"/>
      <c r="L20" s="37"/>
      <c r="M20" s="37"/>
      <c r="N20" s="37"/>
      <c r="O20" s="34">
        <f ca="1">VLOOKUP(J18,$D$46:$J$57,6,FALSE)</f>
        <v>0</v>
      </c>
      <c r="P20" s="34"/>
      <c r="Q20" s="34"/>
      <c r="S20" s="8"/>
      <c r="T20" s="7"/>
      <c r="U20" s="61" t="str">
        <f>星座一覧!$C$14</f>
        <v>天秤座</v>
      </c>
      <c r="V20" s="61"/>
      <c r="W20" s="61"/>
      <c r="X20" s="61"/>
      <c r="Y20" s="61"/>
      <c r="Z20" s="61"/>
      <c r="AA20" s="61"/>
      <c r="AB20" s="61"/>
      <c r="AC20" s="7"/>
      <c r="AD20" s="7"/>
      <c r="AE20" s="7"/>
      <c r="AF20" s="7"/>
      <c r="AG20" s="7"/>
      <c r="AH20" s="66"/>
      <c r="AI20" s="66"/>
      <c r="AJ20" s="66"/>
      <c r="AK20" s="66"/>
      <c r="AL20" s="66"/>
      <c r="AM20" s="66"/>
      <c r="AN20" s="66"/>
      <c r="AO20" s="7"/>
      <c r="AP20" s="7"/>
      <c r="AQ20" s="7"/>
      <c r="AR20" s="7"/>
      <c r="AS20" s="7"/>
      <c r="AT20" s="67"/>
      <c r="AU20" s="68"/>
      <c r="AV20" s="22"/>
      <c r="AW20" s="22"/>
    </row>
    <row r="21" spans="2:49" ht="13.5" customHeight="1">
      <c r="B21" s="55"/>
      <c r="C21" s="56"/>
      <c r="D21" s="11"/>
      <c r="E21" s="7"/>
      <c r="F21" s="7"/>
      <c r="G21" s="7"/>
      <c r="J21" s="38" t="s">
        <v>42</v>
      </c>
      <c r="K21" s="38"/>
      <c r="L21" s="38"/>
      <c r="M21" s="38"/>
      <c r="N21" s="38"/>
      <c r="O21" s="34"/>
      <c r="P21" s="34"/>
      <c r="Q21" s="34"/>
      <c r="R21" s="7"/>
      <c r="S21" s="7"/>
      <c r="T21" s="7"/>
      <c r="U21" s="61"/>
      <c r="V21" s="61"/>
      <c r="W21" s="61"/>
      <c r="X21" s="61"/>
      <c r="Y21" s="61"/>
      <c r="Z21" s="61"/>
      <c r="AA21" s="61"/>
      <c r="AB21" s="61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67"/>
      <c r="AU21" s="68"/>
      <c r="AV21" s="22"/>
      <c r="AW21" s="22"/>
    </row>
    <row r="22" spans="2:49" ht="14.25" customHeight="1" thickBot="1">
      <c r="B22" s="55"/>
      <c r="C22" s="56"/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60" t="s">
        <v>56</v>
      </c>
      <c r="U22" s="60"/>
      <c r="V22" s="60"/>
      <c r="W22" s="60"/>
      <c r="X22" s="60"/>
      <c r="Y22" s="60"/>
      <c r="Z22" s="60"/>
      <c r="AA22" s="60"/>
      <c r="AB22" s="60"/>
      <c r="AC22" s="60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67"/>
      <c r="AU22" s="68"/>
      <c r="AV22" s="22"/>
      <c r="AW22" s="22"/>
    </row>
    <row r="23" spans="2:49" ht="14.25" customHeight="1" thickTop="1">
      <c r="B23" s="55"/>
      <c r="C23" s="56"/>
      <c r="D23" s="11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W23" s="36">
        <f ca="1">VLOOKUP(U20,$D$46:$J$57,6,FALSE)</f>
        <v>0</v>
      </c>
      <c r="X23" s="36"/>
      <c r="Y23" s="36"/>
      <c r="Z23" s="36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67"/>
      <c r="AU23" s="68"/>
      <c r="AV23" s="22"/>
      <c r="AW23" s="22"/>
    </row>
    <row r="24" spans="2:49" ht="13.5" customHeight="1">
      <c r="B24" s="55"/>
      <c r="C24" s="56"/>
      <c r="D24" s="11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W24" s="36"/>
      <c r="X24" s="36"/>
      <c r="Y24" s="36"/>
      <c r="Z24" s="36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67"/>
      <c r="AU24" s="68"/>
      <c r="AV24" s="22"/>
      <c r="AW24" s="22"/>
    </row>
    <row r="25" spans="2:49" ht="13.5" customHeight="1">
      <c r="B25" s="55"/>
      <c r="C25" s="56"/>
      <c r="D25" s="11"/>
      <c r="E25" s="7"/>
      <c r="F25" s="7"/>
      <c r="G25" s="7"/>
      <c r="H25" s="7"/>
      <c r="I25" s="7"/>
      <c r="J25" s="7"/>
      <c r="K25" s="7"/>
      <c r="O25" s="37" t="str">
        <f>星座一覧!$C$12</f>
        <v>獅子座</v>
      </c>
      <c r="P25" s="37"/>
      <c r="Q25" s="37"/>
      <c r="R25" s="37"/>
      <c r="S25" s="37"/>
      <c r="T25" s="7"/>
      <c r="U25" s="7"/>
      <c r="V25" s="7"/>
      <c r="W25" s="7"/>
      <c r="X25" s="7"/>
      <c r="Y25" s="11"/>
      <c r="Z25" s="7"/>
      <c r="AA25" s="7"/>
      <c r="AB25" s="7"/>
      <c r="AC25" s="7"/>
      <c r="AD25" s="7"/>
      <c r="AE25" s="7"/>
      <c r="AF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67"/>
      <c r="AU25" s="68"/>
      <c r="AV25" s="22"/>
      <c r="AW25" s="22"/>
    </row>
    <row r="26" spans="2:49" ht="13.5" customHeight="1">
      <c r="B26" s="55"/>
      <c r="C26" s="56"/>
      <c r="D26" s="11"/>
      <c r="E26" s="7"/>
      <c r="F26" s="7"/>
      <c r="G26" s="7"/>
      <c r="H26" s="7"/>
      <c r="I26" s="7"/>
      <c r="J26" s="7"/>
      <c r="K26" s="7"/>
      <c r="L26" s="19"/>
      <c r="M26" s="19"/>
      <c r="N26" s="19"/>
      <c r="O26" s="37"/>
      <c r="P26" s="37"/>
      <c r="Q26" s="37"/>
      <c r="R26" s="37"/>
      <c r="S26" s="37"/>
      <c r="T26" s="7"/>
      <c r="U26" s="7"/>
      <c r="V26" s="7"/>
      <c r="W26" s="7"/>
      <c r="X26" s="7"/>
      <c r="Y26" s="11"/>
      <c r="Z26" s="7"/>
      <c r="AA26" s="7"/>
      <c r="AB26" s="7"/>
      <c r="AC26" s="7"/>
      <c r="AD26" s="7"/>
      <c r="AE26" s="7"/>
      <c r="AF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67"/>
      <c r="AU26" s="68"/>
      <c r="AV26" s="22"/>
      <c r="AW26" s="22"/>
    </row>
    <row r="27" spans="2:49" ht="13.5" customHeight="1">
      <c r="B27" s="55"/>
      <c r="C27" s="56"/>
      <c r="D27" s="11"/>
      <c r="E27" s="7"/>
      <c r="F27" s="7"/>
      <c r="G27" s="7"/>
      <c r="H27" s="7"/>
      <c r="I27" s="7"/>
      <c r="J27" s="7"/>
      <c r="K27" s="7"/>
      <c r="O27" s="37"/>
      <c r="P27" s="37"/>
      <c r="Q27" s="37"/>
      <c r="R27" s="37"/>
      <c r="S27" s="37"/>
      <c r="T27" s="34">
        <f ca="1">VLOOKUP(O25,$D$46:$J$57,6,FALSE)</f>
        <v>0</v>
      </c>
      <c r="U27" s="34"/>
      <c r="V27" s="34"/>
      <c r="W27" s="7"/>
      <c r="X27" s="7"/>
      <c r="Y27" s="11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67"/>
      <c r="AU27" s="68"/>
      <c r="AV27" s="22"/>
      <c r="AW27" s="22"/>
    </row>
    <row r="28" spans="2:49" ht="13.5" customHeight="1">
      <c r="D28" s="11"/>
      <c r="E28" s="7"/>
      <c r="F28" s="7"/>
      <c r="G28" s="7"/>
      <c r="H28" s="7"/>
      <c r="I28" s="7"/>
      <c r="J28" s="7"/>
      <c r="K28" s="7"/>
      <c r="O28" s="38" t="s">
        <v>46</v>
      </c>
      <c r="P28" s="38"/>
      <c r="Q28" s="38"/>
      <c r="R28" s="38"/>
      <c r="S28" s="38"/>
      <c r="T28" s="34"/>
      <c r="U28" s="34"/>
      <c r="V28" s="34"/>
      <c r="W28" s="7"/>
      <c r="X28" s="7"/>
      <c r="Y28" s="11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12"/>
      <c r="AT28" s="11"/>
    </row>
    <row r="29" spans="2:49" ht="13.5" customHeight="1">
      <c r="D29" s="11"/>
      <c r="E29" s="37" t="str">
        <f>星座一覧!$C$13</f>
        <v>乙女座</v>
      </c>
      <c r="F29" s="37"/>
      <c r="G29" s="37"/>
      <c r="H29" s="37"/>
      <c r="I29" s="37"/>
      <c r="J29" s="7"/>
      <c r="K29" s="7"/>
      <c r="L29" s="7"/>
      <c r="M29" s="7"/>
      <c r="N29" s="7"/>
      <c r="O29" s="38" t="s">
        <v>47</v>
      </c>
      <c r="P29" s="38"/>
      <c r="Q29" s="38"/>
      <c r="R29" s="38"/>
      <c r="S29" s="38"/>
      <c r="T29" s="7"/>
      <c r="U29" s="7"/>
      <c r="V29" s="7"/>
      <c r="W29" s="7"/>
      <c r="X29" s="7"/>
      <c r="Y29" s="11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12"/>
      <c r="AT29" s="11"/>
    </row>
    <row r="30" spans="2:49" ht="13.5" customHeight="1">
      <c r="D30" s="11"/>
      <c r="E30" s="37"/>
      <c r="F30" s="37"/>
      <c r="G30" s="37"/>
      <c r="H30" s="37"/>
      <c r="I30" s="3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11"/>
      <c r="Z30" s="7"/>
      <c r="AA30" s="7"/>
      <c r="AB30" s="7"/>
      <c r="AC30" s="7"/>
      <c r="AD30" s="7"/>
      <c r="AE30" s="7"/>
      <c r="AF30" s="7"/>
      <c r="AG30" s="7"/>
      <c r="AH30" s="7"/>
      <c r="AJ30" s="64" t="s">
        <v>38</v>
      </c>
      <c r="AK30" s="64"/>
      <c r="AL30" s="64"/>
      <c r="AM30" s="64"/>
      <c r="AN30" s="64"/>
      <c r="AO30" s="64"/>
      <c r="AP30" s="64"/>
      <c r="AQ30" s="64"/>
      <c r="AR30" s="7"/>
      <c r="AS30" s="12"/>
      <c r="AT30" s="11"/>
    </row>
    <row r="31" spans="2:49" ht="13.5" customHeight="1">
      <c r="D31" s="11"/>
      <c r="E31" s="37"/>
      <c r="F31" s="37"/>
      <c r="G31" s="37"/>
      <c r="H31" s="37"/>
      <c r="I31" s="37"/>
      <c r="J31" s="34">
        <f ca="1">VLOOKUP(E29,$D$46:$J$57,6,FALSE)</f>
        <v>0</v>
      </c>
      <c r="K31" s="34"/>
      <c r="L31" s="34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11"/>
      <c r="Z31" s="7"/>
      <c r="AD31" s="7"/>
      <c r="AE31" s="7"/>
      <c r="AF31" s="7"/>
      <c r="AG31" s="7"/>
      <c r="AH31" s="7"/>
      <c r="AI31" s="17"/>
      <c r="AJ31" s="64"/>
      <c r="AK31" s="64"/>
      <c r="AL31" s="64"/>
      <c r="AM31" s="64"/>
      <c r="AN31" s="64"/>
      <c r="AO31" s="64"/>
      <c r="AP31" s="64"/>
      <c r="AQ31" s="64"/>
      <c r="AR31" s="7"/>
      <c r="AS31" s="12"/>
      <c r="AT31" s="11"/>
    </row>
    <row r="32" spans="2:49" ht="13.5" customHeight="1">
      <c r="D32" s="11"/>
      <c r="E32" s="38" t="s">
        <v>48</v>
      </c>
      <c r="F32" s="38"/>
      <c r="G32" s="38"/>
      <c r="H32" s="38"/>
      <c r="I32" s="38"/>
      <c r="J32" s="34"/>
      <c r="K32" s="34"/>
      <c r="L32" s="34"/>
      <c r="M32" s="8"/>
      <c r="N32" s="8"/>
      <c r="O32" s="7"/>
      <c r="P32" s="7"/>
      <c r="Q32" s="7"/>
      <c r="R32" s="7"/>
      <c r="S32" s="7"/>
      <c r="T32" s="7"/>
      <c r="U32" s="7"/>
      <c r="V32" s="7"/>
      <c r="W32" s="7"/>
      <c r="X32" s="7"/>
      <c r="Y32" s="11"/>
      <c r="Z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12"/>
      <c r="AT32" s="11"/>
    </row>
    <row r="33" spans="4:46" ht="13.5" customHeight="1">
      <c r="D33" s="11"/>
      <c r="L33" s="7"/>
      <c r="M33" s="7"/>
      <c r="N33" s="7"/>
      <c r="O33" s="7"/>
      <c r="P33" s="7"/>
      <c r="T33" s="7"/>
      <c r="U33" s="37" t="str">
        <f>星座一覧!$C$15</f>
        <v>蠍座</v>
      </c>
      <c r="V33" s="37"/>
      <c r="W33" s="37"/>
      <c r="X33" s="37"/>
      <c r="Y33" s="3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37" t="str">
        <f>星座一覧!$C$7</f>
        <v>魚座</v>
      </c>
      <c r="AL33" s="37"/>
      <c r="AM33" s="37"/>
      <c r="AN33" s="37"/>
      <c r="AO33" s="37"/>
      <c r="AP33" s="7"/>
      <c r="AQ33" s="7"/>
      <c r="AR33" s="7"/>
      <c r="AS33" s="12"/>
      <c r="AT33" s="11"/>
    </row>
    <row r="34" spans="4:46" ht="13.5" customHeight="1">
      <c r="D34" s="11"/>
      <c r="L34" s="7"/>
      <c r="M34" s="7"/>
      <c r="N34" s="7"/>
      <c r="O34" s="7"/>
      <c r="P34" s="7"/>
      <c r="T34" s="7"/>
      <c r="U34" s="37"/>
      <c r="V34" s="37"/>
      <c r="W34" s="37"/>
      <c r="X34" s="37"/>
      <c r="Y34" s="3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37"/>
      <c r="AL34" s="37"/>
      <c r="AM34" s="37"/>
      <c r="AN34" s="37"/>
      <c r="AO34" s="37"/>
      <c r="AP34" s="7"/>
      <c r="AQ34" s="7"/>
      <c r="AR34" s="7"/>
      <c r="AS34" s="12"/>
      <c r="AT34" s="11"/>
    </row>
    <row r="35" spans="4:46" ht="13.5" customHeight="1">
      <c r="D35" s="11"/>
      <c r="E35" s="63" t="s">
        <v>37</v>
      </c>
      <c r="F35" s="63"/>
      <c r="G35" s="63"/>
      <c r="H35" s="63"/>
      <c r="I35" s="63"/>
      <c r="L35" s="7"/>
      <c r="M35" s="7"/>
      <c r="N35" s="7"/>
      <c r="O35" s="7"/>
      <c r="P35" s="7"/>
      <c r="Q35" s="7"/>
      <c r="R35" s="7"/>
      <c r="S35" s="7"/>
      <c r="T35" s="7"/>
      <c r="U35" s="37"/>
      <c r="V35" s="37"/>
      <c r="W35" s="37"/>
      <c r="X35" s="37"/>
      <c r="Y35" s="37"/>
      <c r="Z35" s="34">
        <f ca="1">VLOOKUP(U33,$D$46:$J$57,6,FALSE)</f>
        <v>0</v>
      </c>
      <c r="AA35" s="34"/>
      <c r="AB35" s="34"/>
      <c r="AC35" s="7"/>
      <c r="AD35" s="7"/>
      <c r="AE35" s="7"/>
      <c r="AF35" s="7"/>
      <c r="AG35" s="7"/>
      <c r="AH35" s="7"/>
      <c r="AI35" s="7"/>
      <c r="AJ35" s="7"/>
      <c r="AK35" s="37"/>
      <c r="AL35" s="37"/>
      <c r="AM35" s="37"/>
      <c r="AN35" s="37"/>
      <c r="AO35" s="37"/>
      <c r="AP35" s="34">
        <f ca="1">VLOOKUP(AK33,$D$46:$J$57,6,FALSE)</f>
        <v>0</v>
      </c>
      <c r="AQ35" s="34"/>
      <c r="AR35" s="34"/>
      <c r="AS35" s="12"/>
      <c r="AT35" s="11"/>
    </row>
    <row r="36" spans="4:46" ht="13.5" customHeight="1">
      <c r="D36" s="11"/>
      <c r="E36" s="63"/>
      <c r="F36" s="63"/>
      <c r="G36" s="63"/>
      <c r="H36" s="63"/>
      <c r="I36" s="63"/>
      <c r="L36" s="7"/>
      <c r="M36" s="7"/>
      <c r="N36" s="7"/>
      <c r="O36" s="7"/>
      <c r="P36" s="7"/>
      <c r="Q36" s="7"/>
      <c r="R36" s="7"/>
      <c r="S36" s="38" t="s">
        <v>49</v>
      </c>
      <c r="T36" s="38"/>
      <c r="U36" s="38"/>
      <c r="V36" s="38"/>
      <c r="W36" s="38"/>
      <c r="X36" s="38"/>
      <c r="Y36" s="38"/>
      <c r="Z36" s="34"/>
      <c r="AA36" s="34"/>
      <c r="AB36" s="34"/>
      <c r="AC36" s="7"/>
      <c r="AD36" s="7"/>
      <c r="AE36" s="38" t="s">
        <v>50</v>
      </c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4"/>
      <c r="AQ36" s="34"/>
      <c r="AR36" s="34"/>
      <c r="AS36" s="12"/>
      <c r="AT36" s="11"/>
    </row>
    <row r="37" spans="4:46" ht="14.25" thickBot="1"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3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5"/>
      <c r="AT37" s="11"/>
    </row>
    <row r="38" spans="4:46" ht="14.25" customHeight="1" thickTop="1">
      <c r="T38" s="39" t="s">
        <v>51</v>
      </c>
      <c r="U38" s="39"/>
      <c r="V38" s="39"/>
      <c r="W38" s="39"/>
      <c r="X38" s="39"/>
      <c r="Y38" s="39"/>
      <c r="Z38" s="39"/>
      <c r="AA38" s="39"/>
      <c r="AB38" s="39"/>
      <c r="AC38" s="39"/>
    </row>
    <row r="39" spans="4:46" ht="13.5" customHeight="1"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5" spans="4:46">
      <c r="D45" s="42" t="str">
        <f>星座一覧!C4</f>
        <v>星座</v>
      </c>
      <c r="E45" s="42"/>
      <c r="F45" s="42"/>
      <c r="G45" s="42" t="s">
        <v>57</v>
      </c>
      <c r="H45" s="42"/>
      <c r="I45" s="42" t="s">
        <v>59</v>
      </c>
      <c r="J45" s="42"/>
    </row>
    <row r="46" spans="4:46">
      <c r="D46" s="45" t="str">
        <f>TEXT(星座一覧!C5,"@")</f>
        <v>山羊座</v>
      </c>
      <c r="E46" s="46"/>
      <c r="F46" s="47"/>
      <c r="G46" s="51">
        <f ca="1">SUMPRODUCT(SUBTOTAL(3,OFFSET(誕生日一覧!$D$6,ROW(INDIRECT("1:"&amp;ROWS(誕生日一覧!$D$7:$D$9))),))*(誕生日一覧!$D$7:$D$9=D46))</f>
        <v>0</v>
      </c>
      <c r="H46" s="51"/>
      <c r="I46" s="43">
        <f ca="1">IF(G46=0,0,G46/$G$58)</f>
        <v>0</v>
      </c>
      <c r="J46" s="43"/>
    </row>
    <row r="47" spans="4:46">
      <c r="D47" s="48" t="str">
        <f>TEXT(星座一覧!C6,"@")</f>
        <v>水瓶座</v>
      </c>
      <c r="E47" s="49"/>
      <c r="F47" s="50"/>
      <c r="G47" s="52">
        <f ca="1">SUMPRODUCT(SUBTOTAL(3,OFFSET(誕生日一覧!$D$6,ROW(INDIRECT("1:"&amp;ROWS(誕生日一覧!$D$7:$D$9))),))*(誕生日一覧!$D$7:$D$9=D47))</f>
        <v>0</v>
      </c>
      <c r="H47" s="52"/>
      <c r="I47" s="44">
        <f t="shared" ref="I47:I57" ca="1" si="0">IF(G47=0,0,G47/$G$58)</f>
        <v>0</v>
      </c>
      <c r="J47" s="44"/>
    </row>
    <row r="48" spans="4:46">
      <c r="D48" s="45" t="str">
        <f>TEXT(星座一覧!C7,"@")</f>
        <v>魚座</v>
      </c>
      <c r="E48" s="46"/>
      <c r="F48" s="47"/>
      <c r="G48" s="51">
        <f ca="1">SUMPRODUCT(SUBTOTAL(3,OFFSET(誕生日一覧!$D$6,ROW(INDIRECT("1:"&amp;ROWS(誕生日一覧!$D$7:$D$9))),))*(誕生日一覧!$D$7:$D$9=D48))</f>
        <v>0</v>
      </c>
      <c r="H48" s="51"/>
      <c r="I48" s="43">
        <f t="shared" ca="1" si="0"/>
        <v>0</v>
      </c>
      <c r="J48" s="43"/>
    </row>
    <row r="49" spans="4:10">
      <c r="D49" s="48" t="str">
        <f>TEXT(星座一覧!C8,"@")</f>
        <v>牡羊座</v>
      </c>
      <c r="E49" s="49"/>
      <c r="F49" s="50"/>
      <c r="G49" s="52">
        <f ca="1">SUMPRODUCT(SUBTOTAL(3,OFFSET(誕生日一覧!$D$6,ROW(INDIRECT("1:"&amp;ROWS(誕生日一覧!$D$7:$D$9))),))*(誕生日一覧!$D$7:$D$9=D49))</f>
        <v>0</v>
      </c>
      <c r="H49" s="52"/>
      <c r="I49" s="44">
        <f t="shared" ca="1" si="0"/>
        <v>0</v>
      </c>
      <c r="J49" s="44"/>
    </row>
    <row r="50" spans="4:10">
      <c r="D50" s="45" t="str">
        <f>TEXT(星座一覧!C9,"@")</f>
        <v>牡牛座</v>
      </c>
      <c r="E50" s="46"/>
      <c r="F50" s="47"/>
      <c r="G50" s="51">
        <f ca="1">SUMPRODUCT(SUBTOTAL(3,OFFSET(誕生日一覧!$D$6,ROW(INDIRECT("1:"&amp;ROWS(誕生日一覧!$D$7:$D$9))),))*(誕生日一覧!$D$7:$D$9=D50))</f>
        <v>0</v>
      </c>
      <c r="H50" s="51"/>
      <c r="I50" s="43">
        <f t="shared" ca="1" si="0"/>
        <v>0</v>
      </c>
      <c r="J50" s="43"/>
    </row>
    <row r="51" spans="4:10">
      <c r="D51" s="48" t="str">
        <f>TEXT(星座一覧!C10,"@")</f>
        <v>双子座</v>
      </c>
      <c r="E51" s="49"/>
      <c r="F51" s="50"/>
      <c r="G51" s="52">
        <f ca="1">SUMPRODUCT(SUBTOTAL(3,OFFSET(誕生日一覧!$D$6,ROW(INDIRECT("1:"&amp;ROWS(誕生日一覧!$D$7:$D$9))),))*(誕生日一覧!$D$7:$D$9=D51))</f>
        <v>0</v>
      </c>
      <c r="H51" s="52"/>
      <c r="I51" s="44">
        <f t="shared" ca="1" si="0"/>
        <v>0</v>
      </c>
      <c r="J51" s="44"/>
    </row>
    <row r="52" spans="4:10">
      <c r="D52" s="45" t="str">
        <f>TEXT(星座一覧!C11,"@")</f>
        <v>蟹座</v>
      </c>
      <c r="E52" s="46"/>
      <c r="F52" s="47"/>
      <c r="G52" s="51">
        <f ca="1">SUMPRODUCT(SUBTOTAL(3,OFFSET(誕生日一覧!$D$6,ROW(INDIRECT("1:"&amp;ROWS(誕生日一覧!$D$7:$D$9))),))*(誕生日一覧!$D$7:$D$9=D52))</f>
        <v>0</v>
      </c>
      <c r="H52" s="51"/>
      <c r="I52" s="43">
        <f t="shared" ca="1" si="0"/>
        <v>0</v>
      </c>
      <c r="J52" s="43"/>
    </row>
    <row r="53" spans="4:10">
      <c r="D53" s="48" t="str">
        <f>TEXT(星座一覧!C12,"@")</f>
        <v>獅子座</v>
      </c>
      <c r="E53" s="49"/>
      <c r="F53" s="50"/>
      <c r="G53" s="52">
        <f ca="1">SUMPRODUCT(SUBTOTAL(3,OFFSET(誕生日一覧!$D$6,ROW(INDIRECT("1:"&amp;ROWS(誕生日一覧!$D$7:$D$9))),))*(誕生日一覧!$D$7:$D$9=D53))</f>
        <v>0</v>
      </c>
      <c r="H53" s="52"/>
      <c r="I53" s="44">
        <f t="shared" ca="1" si="0"/>
        <v>0</v>
      </c>
      <c r="J53" s="44"/>
    </row>
    <row r="54" spans="4:10">
      <c r="D54" s="45" t="str">
        <f>TEXT(星座一覧!C13,"@")</f>
        <v>乙女座</v>
      </c>
      <c r="E54" s="46"/>
      <c r="F54" s="47"/>
      <c r="G54" s="51">
        <f ca="1">SUMPRODUCT(SUBTOTAL(3,OFFSET(誕生日一覧!$D$6,ROW(INDIRECT("1:"&amp;ROWS(誕生日一覧!$D$7:$D$9))),))*(誕生日一覧!$D$7:$D$9=D54))</f>
        <v>0</v>
      </c>
      <c r="H54" s="51"/>
      <c r="I54" s="43">
        <f t="shared" ca="1" si="0"/>
        <v>0</v>
      </c>
      <c r="J54" s="43"/>
    </row>
    <row r="55" spans="4:10">
      <c r="D55" s="48" t="str">
        <f>TEXT(星座一覧!C14,"@")</f>
        <v>天秤座</v>
      </c>
      <c r="E55" s="49"/>
      <c r="F55" s="50"/>
      <c r="G55" s="52">
        <f ca="1">SUMPRODUCT(SUBTOTAL(3,OFFSET(誕生日一覧!$D$6,ROW(INDIRECT("1:"&amp;ROWS(誕生日一覧!$D$7:$D$9))),))*(誕生日一覧!$D$7:$D$9=D55))</f>
        <v>0</v>
      </c>
      <c r="H55" s="52"/>
      <c r="I55" s="44">
        <f t="shared" ca="1" si="0"/>
        <v>0</v>
      </c>
      <c r="J55" s="44"/>
    </row>
    <row r="56" spans="4:10">
      <c r="D56" s="45" t="str">
        <f>TEXT(星座一覧!C15,"@")</f>
        <v>蠍座</v>
      </c>
      <c r="E56" s="46"/>
      <c r="F56" s="47"/>
      <c r="G56" s="51">
        <f ca="1">SUMPRODUCT(SUBTOTAL(3,OFFSET(誕生日一覧!$D$6,ROW(INDIRECT("1:"&amp;ROWS(誕生日一覧!$D$7:$D$9))),))*(誕生日一覧!$D$7:$D$9=D56))</f>
        <v>0</v>
      </c>
      <c r="H56" s="51"/>
      <c r="I56" s="43">
        <f t="shared" ca="1" si="0"/>
        <v>0</v>
      </c>
      <c r="J56" s="43"/>
    </row>
    <row r="57" spans="4:10">
      <c r="D57" s="48" t="str">
        <f>TEXT(星座一覧!C16,"@")</f>
        <v>射手座</v>
      </c>
      <c r="E57" s="49"/>
      <c r="F57" s="50"/>
      <c r="G57" s="52">
        <f ca="1">SUMPRODUCT(SUBTOTAL(3,OFFSET(誕生日一覧!$D$6,ROW(INDIRECT("1:"&amp;ROWS(誕生日一覧!$D$7:$D$9))),))*(誕生日一覧!$D$7:$D$9=D57))</f>
        <v>0</v>
      </c>
      <c r="H57" s="52"/>
      <c r="I57" s="44">
        <f t="shared" ca="1" si="0"/>
        <v>0</v>
      </c>
      <c r="J57" s="44"/>
    </row>
    <row r="58" spans="4:10">
      <c r="D58" s="41" t="s">
        <v>58</v>
      </c>
      <c r="E58" s="41"/>
      <c r="F58" s="41"/>
      <c r="G58" s="41">
        <f ca="1">SUM(G46:H57)</f>
        <v>0</v>
      </c>
      <c r="H58" s="41"/>
      <c r="I58" s="33"/>
      <c r="J58" s="33"/>
    </row>
  </sheetData>
  <mergeCells count="89">
    <mergeCell ref="B2:AU3"/>
    <mergeCell ref="E35:I36"/>
    <mergeCell ref="AJ30:AQ31"/>
    <mergeCell ref="AK9:AO11"/>
    <mergeCell ref="L9:P11"/>
    <mergeCell ref="O25:S27"/>
    <mergeCell ref="E29:I31"/>
    <mergeCell ref="O28:S28"/>
    <mergeCell ref="E32:I32"/>
    <mergeCell ref="E9:I10"/>
    <mergeCell ref="AH19:AN20"/>
    <mergeCell ref="AT18:AU27"/>
    <mergeCell ref="AH13:AL15"/>
    <mergeCell ref="AM15:AO16"/>
    <mergeCell ref="AP11:AR12"/>
    <mergeCell ref="AP35:AR36"/>
    <mergeCell ref="AK33:AO35"/>
    <mergeCell ref="AG11:AI12"/>
    <mergeCell ref="J18:N20"/>
    <mergeCell ref="O29:S29"/>
    <mergeCell ref="AE36:AO36"/>
    <mergeCell ref="S36:Y36"/>
    <mergeCell ref="T6:AC7"/>
    <mergeCell ref="B18:C27"/>
    <mergeCell ref="AL6:AS7"/>
    <mergeCell ref="T22:AC22"/>
    <mergeCell ref="U20:AB21"/>
    <mergeCell ref="AK12:AO12"/>
    <mergeCell ref="AH16:AL16"/>
    <mergeCell ref="L12:P12"/>
    <mergeCell ref="J21:N21"/>
    <mergeCell ref="E16:J16"/>
    <mergeCell ref="D52:F52"/>
    <mergeCell ref="D53:F53"/>
    <mergeCell ref="D54:F54"/>
    <mergeCell ref="D55:F55"/>
    <mergeCell ref="D46:F46"/>
    <mergeCell ref="D47:F47"/>
    <mergeCell ref="D48:F48"/>
    <mergeCell ref="D49:F49"/>
    <mergeCell ref="D50:F50"/>
    <mergeCell ref="D57:F57"/>
    <mergeCell ref="D45:F45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D51:F51"/>
    <mergeCell ref="D58:F58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G58:H58"/>
    <mergeCell ref="D56:F56"/>
    <mergeCell ref="I58:J58"/>
    <mergeCell ref="K15:M16"/>
    <mergeCell ref="Q11:S12"/>
    <mergeCell ref="O20:Q21"/>
    <mergeCell ref="Z16:AB17"/>
    <mergeCell ref="Z35:AB36"/>
    <mergeCell ref="T27:V28"/>
    <mergeCell ref="J31:L32"/>
    <mergeCell ref="W23:Z24"/>
    <mergeCell ref="AB9:AF11"/>
    <mergeCell ref="Z12:AF12"/>
    <mergeCell ref="T38:AC39"/>
    <mergeCell ref="F13:J15"/>
    <mergeCell ref="U33:Y35"/>
    <mergeCell ref="U17:Y17"/>
    <mergeCell ref="U14:Y1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C31"/>
  <sheetViews>
    <sheetView workbookViewId="0"/>
  </sheetViews>
  <sheetFormatPr defaultRowHeight="13.5"/>
  <cols>
    <col min="1" max="1" width="1.625" customWidth="1"/>
  </cols>
  <sheetData>
    <row r="1" spans="2:2" ht="9.9499999999999993" customHeight="1"/>
    <row r="2" spans="2:2" ht="17.25">
      <c r="B2" s="26" t="s">
        <v>30</v>
      </c>
    </row>
    <row r="4" spans="2:2">
      <c r="B4" t="s">
        <v>32</v>
      </c>
    </row>
    <row r="5" spans="2:2">
      <c r="B5" s="5" t="s">
        <v>31</v>
      </c>
    </row>
    <row r="7" spans="2:2">
      <c r="B7" t="s">
        <v>33</v>
      </c>
    </row>
    <row r="8" spans="2:2">
      <c r="B8" s="5" t="s">
        <v>29</v>
      </c>
    </row>
    <row r="10" spans="2:2">
      <c r="B10" s="6" t="s">
        <v>26</v>
      </c>
    </row>
    <row r="11" spans="2:2">
      <c r="B11" s="5" t="s">
        <v>27</v>
      </c>
    </row>
    <row r="13" spans="2:2">
      <c r="B13" t="s">
        <v>23</v>
      </c>
    </row>
    <row r="14" spans="2:2">
      <c r="B14" s="5" t="s">
        <v>22</v>
      </c>
    </row>
    <row r="16" spans="2:2">
      <c r="B16" t="s">
        <v>25</v>
      </c>
    </row>
    <row r="17" spans="2:3">
      <c r="B17" s="5" t="s">
        <v>24</v>
      </c>
    </row>
    <row r="19" spans="2:3">
      <c r="B19" s="25" t="s">
        <v>77</v>
      </c>
    </row>
    <row r="20" spans="2:3">
      <c r="B20" s="5" t="s">
        <v>78</v>
      </c>
    </row>
    <row r="21" spans="2:3">
      <c r="B21" s="5"/>
    </row>
    <row r="23" spans="2:3">
      <c r="C23" t="s">
        <v>66</v>
      </c>
    </row>
    <row r="25" spans="2:3">
      <c r="C25" t="s">
        <v>67</v>
      </c>
    </row>
    <row r="26" spans="2:3">
      <c r="C26" t="s">
        <v>69</v>
      </c>
    </row>
    <row r="28" spans="2:3">
      <c r="C28" s="5" t="s">
        <v>68</v>
      </c>
    </row>
    <row r="29" spans="2:3">
      <c r="C29" s="5" t="s">
        <v>72</v>
      </c>
    </row>
    <row r="30" spans="2:3">
      <c r="C30" s="5" t="s">
        <v>70</v>
      </c>
    </row>
    <row r="31" spans="2:3">
      <c r="C31" s="5" t="s">
        <v>71</v>
      </c>
    </row>
  </sheetData>
  <phoneticPr fontId="2"/>
  <hyperlinks>
    <hyperlink ref="B14" r:id="rId1"/>
    <hyperlink ref="B17" r:id="rId2"/>
    <hyperlink ref="B11" r:id="rId3"/>
    <hyperlink ref="B8" r:id="rId4"/>
    <hyperlink ref="B5" r:id="rId5"/>
    <hyperlink ref="C28" r:id="rId6"/>
    <hyperlink ref="C30" r:id="rId7"/>
    <hyperlink ref="C31" r:id="rId8"/>
    <hyperlink ref="C29" r:id="rId9"/>
    <hyperlink ref="B20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このExcelの使い方</vt:lpstr>
      <vt:lpstr>誕生日一覧</vt:lpstr>
      <vt:lpstr>星座一覧</vt:lpstr>
      <vt:lpstr>結果</vt:lpstr>
      <vt:lpstr>参考</vt:lpstr>
    </vt:vector>
  </TitlesOfParts>
  <Company>shinkousoku printing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m-kawasaki</dc:creator>
  <cp:lastModifiedBy>m-kawasaki</cp:lastModifiedBy>
  <cp:lastPrinted>2016-02-08T09:14:26Z</cp:lastPrinted>
  <dcterms:created xsi:type="dcterms:W3CDTF">2016-02-08T03:40:52Z</dcterms:created>
  <dcterms:modified xsi:type="dcterms:W3CDTF">2016-02-08T11:46:24Z</dcterms:modified>
</cp:coreProperties>
</file>